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665AE5F8-5DAA-49DA-976E-862749BE4CA7}" xr6:coauthVersionLast="36" xr6:coauthVersionMax="36" xr10:uidLastSave="{00000000-0000-0000-0000-000000000000}"/>
  <workbookProtection workbookAlgorithmName="SHA-512" workbookHashValue="S8DAeQwk2JVGHndmL1aSVSq6MctKfmrlL+vxMisvpCu5cWR+lXcYn04mzk9UL5LC28ADspUEiefL6clpyrUX4A==" workbookSaltValue="30PN/HVlnMVaTJlvEiigMw==" workbookSpinCount="100000" lockStructure="1"/>
  <bookViews>
    <workbookView xWindow="32760" yWindow="15" windowWidth="9570" windowHeight="11760" tabRatio="923" firstSheet="1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Nossendorf" sheetId="8" r:id="rId7"/>
    <sheet name="Ostufer Kummerower See" sheetId="134" r:id="rId8"/>
    <sheet name="Pentz-Gnevezow" sheetId="135" r:id="rId9"/>
    <sheet name="Kletzin" sheetId="136" r:id="rId10"/>
    <sheet name="Sarow" sheetId="137" r:id="rId11"/>
    <sheet name="Sternfeld" sheetId="138" r:id="rId12"/>
    <sheet name="Warrenzin" sheetId="139" r:id="rId13"/>
    <sheet name="Sanzkow" sheetId="140" r:id="rId14"/>
    <sheet name="x9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H29" i="109"/>
  <c r="G26" i="109"/>
  <c r="G27" i="109"/>
  <c r="G28" i="109"/>
  <c r="G29" i="109"/>
  <c r="G16" i="109"/>
  <c r="H16" i="109"/>
  <c r="G17" i="109"/>
  <c r="H17" i="109"/>
  <c r="G18" i="109"/>
  <c r="H18" i="109"/>
  <c r="G19" i="109"/>
  <c r="H19" i="109"/>
  <c r="G20" i="109"/>
  <c r="H20" i="109"/>
  <c r="G21" i="109"/>
  <c r="H21" i="109"/>
  <c r="G22" i="109"/>
  <c r="H22" i="109"/>
  <c r="G23" i="109"/>
  <c r="H23" i="109"/>
  <c r="G24" i="109"/>
  <c r="H24" i="109"/>
  <c r="G25" i="109"/>
  <c r="H25" i="109"/>
  <c r="G15" i="109"/>
  <c r="H15" i="109"/>
  <c r="B17" i="109"/>
  <c r="B18" i="109"/>
  <c r="B22" i="109"/>
  <c r="B24" i="109"/>
  <c r="C15" i="109"/>
  <c r="D15" i="109" s="1"/>
  <c r="C17" i="109"/>
  <c r="C18" i="109"/>
  <c r="C22" i="109"/>
  <c r="C24" i="109"/>
  <c r="A29" i="109"/>
  <c r="A29" i="141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41"/>
  <c r="B20" i="141"/>
  <c r="B26" i="141" s="1"/>
  <c r="G32" i="141" s="1"/>
  <c r="H31" i="141"/>
  <c r="C20" i="141"/>
  <c r="C26" i="141"/>
  <c r="M10" i="141" s="1"/>
  <c r="H32" i="141"/>
  <c r="G31" i="142"/>
  <c r="B20" i="142"/>
  <c r="B26" i="142" s="1"/>
  <c r="G32" i="142" s="1"/>
  <c r="H31" i="142"/>
  <c r="C20" i="142"/>
  <c r="C26" i="142"/>
  <c r="M10" i="142" s="1"/>
  <c r="H32" i="142"/>
  <c r="G31" i="143"/>
  <c r="B20" i="143"/>
  <c r="B26" i="143"/>
  <c r="G32" i="143"/>
  <c r="H31" i="143"/>
  <c r="C20" i="143"/>
  <c r="C26" i="143"/>
  <c r="M10" i="143" s="1"/>
  <c r="H32" i="143"/>
  <c r="G31" i="144"/>
  <c r="B20" i="144"/>
  <c r="B26" i="144"/>
  <c r="G32" i="144"/>
  <c r="H31" i="144"/>
  <c r="C20" i="144"/>
  <c r="C26" i="144"/>
  <c r="M10" i="144" s="1"/>
  <c r="H32" i="144"/>
  <c r="G31" i="145"/>
  <c r="B20" i="145"/>
  <c r="B26" i="145"/>
  <c r="G32" i="145"/>
  <c r="H31" i="145"/>
  <c r="C20" i="145"/>
  <c r="C26" i="145"/>
  <c r="H32" i="145"/>
  <c r="G31" i="146"/>
  <c r="B20" i="146"/>
  <c r="B26" i="146"/>
  <c r="G32" i="146"/>
  <c r="H31" i="146"/>
  <c r="C20" i="146"/>
  <c r="C26" i="146"/>
  <c r="H32" i="146"/>
  <c r="G31" i="147"/>
  <c r="B20" i="147"/>
  <c r="B26" i="147"/>
  <c r="G32" i="147"/>
  <c r="H31" i="147"/>
  <c r="C20" i="147"/>
  <c r="C26" i="147"/>
  <c r="M10" i="147" s="1"/>
  <c r="H32" i="147"/>
  <c r="G31" i="148"/>
  <c r="B20" i="148"/>
  <c r="B26" i="148"/>
  <c r="G32" i="148"/>
  <c r="H31" i="148"/>
  <c r="C20" i="148"/>
  <c r="C26" i="148"/>
  <c r="M10" i="148" s="1"/>
  <c r="H32" i="148"/>
  <c r="G31" i="149"/>
  <c r="B20" i="149"/>
  <c r="B26" i="149"/>
  <c r="G32" i="149"/>
  <c r="H31" i="149"/>
  <c r="C20" i="149"/>
  <c r="C26" i="149"/>
  <c r="M10" i="149" s="1"/>
  <c r="H32" i="149"/>
  <c r="G31" i="150"/>
  <c r="B20" i="150"/>
  <c r="B26" i="150"/>
  <c r="G32" i="150"/>
  <c r="H31" i="150"/>
  <c r="C20" i="150"/>
  <c r="C26" i="150"/>
  <c r="M10" i="150" s="1"/>
  <c r="H32" i="150"/>
  <c r="G31" i="151"/>
  <c r="B20" i="151"/>
  <c r="B26" i="151"/>
  <c r="G32" i="151"/>
  <c r="H31" i="151"/>
  <c r="C20" i="151"/>
  <c r="C26" i="151"/>
  <c r="M10" i="151" s="1"/>
  <c r="H32" i="151"/>
  <c r="G31" i="157"/>
  <c r="B20" i="157"/>
  <c r="B26" i="157"/>
  <c r="G32" i="157"/>
  <c r="H31" i="157"/>
  <c r="C20" i="157"/>
  <c r="C26" i="157"/>
  <c r="M10" i="157" s="1"/>
  <c r="H32" i="157"/>
  <c r="G31" i="159"/>
  <c r="B20" i="159"/>
  <c r="B26" i="159" s="1"/>
  <c r="G32" i="159" s="1"/>
  <c r="H31" i="159"/>
  <c r="C20" i="159"/>
  <c r="C26" i="159"/>
  <c r="H32" i="159"/>
  <c r="G31" i="160"/>
  <c r="B20" i="160"/>
  <c r="B26" i="160" s="1"/>
  <c r="G32" i="160" s="1"/>
  <c r="H31" i="160"/>
  <c r="C20" i="160"/>
  <c r="C26" i="160"/>
  <c r="H32" i="160"/>
  <c r="G31" i="162"/>
  <c r="B20" i="162"/>
  <c r="B26" i="162" s="1"/>
  <c r="G32" i="162" s="1"/>
  <c r="H31" i="162"/>
  <c r="C20" i="162"/>
  <c r="C26" i="162"/>
  <c r="M10" i="162" s="1"/>
  <c r="H32" i="162"/>
  <c r="G31" i="161"/>
  <c r="B20" i="161"/>
  <c r="B26" i="161" s="1"/>
  <c r="G32" i="161" s="1"/>
  <c r="H31" i="161"/>
  <c r="C20" i="161"/>
  <c r="C26" i="161"/>
  <c r="M10" i="161" s="1"/>
  <c r="H32" i="161"/>
  <c r="G31" i="158"/>
  <c r="B20" i="158"/>
  <c r="B26" i="158"/>
  <c r="G32" i="158"/>
  <c r="H31" i="158"/>
  <c r="C20" i="158"/>
  <c r="C26" i="158"/>
  <c r="M10" i="158" s="1"/>
  <c r="H32" i="158"/>
  <c r="G31" i="165"/>
  <c r="B20" i="165"/>
  <c r="B26" i="165"/>
  <c r="G32" i="165"/>
  <c r="H31" i="165"/>
  <c r="C20" i="165"/>
  <c r="C26" i="165"/>
  <c r="M10" i="165" s="1"/>
  <c r="H32" i="165"/>
  <c r="G31" i="166"/>
  <c r="B20" i="166"/>
  <c r="B26" i="166"/>
  <c r="G32" i="166"/>
  <c r="H31" i="166"/>
  <c r="C20" i="166"/>
  <c r="C26" i="166"/>
  <c r="M10" i="166" s="1"/>
  <c r="H32" i="166"/>
  <c r="G31" i="164"/>
  <c r="B20" i="164"/>
  <c r="B26" i="164"/>
  <c r="G32" i="164"/>
  <c r="H31" i="164"/>
  <c r="C20" i="164"/>
  <c r="C26" i="164"/>
  <c r="M10" i="164" s="1"/>
  <c r="H32" i="164"/>
  <c r="G31" i="163"/>
  <c r="B20" i="163"/>
  <c r="B26" i="163" s="1"/>
  <c r="G32" i="163" s="1"/>
  <c r="H31" i="163"/>
  <c r="C20" i="163"/>
  <c r="C26" i="163"/>
  <c r="H32" i="163"/>
  <c r="G31" i="152"/>
  <c r="B20" i="152"/>
  <c r="B26" i="152" s="1"/>
  <c r="G32" i="152" s="1"/>
  <c r="H31" i="152"/>
  <c r="C20" i="152"/>
  <c r="C26" i="152"/>
  <c r="H32" i="152"/>
  <c r="I31" i="14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41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D34" i="109" s="1"/>
  <c r="C35" i="109"/>
  <c r="C36" i="109"/>
  <c r="C37" i="109"/>
  <c r="D37" i="109" s="1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L41" i="109"/>
  <c r="M41" i="109" s="1"/>
  <c r="L40" i="109"/>
  <c r="M40" i="109" s="1"/>
  <c r="L38" i="109"/>
  <c r="L36" i="109"/>
  <c r="L35" i="109"/>
  <c r="L34" i="109"/>
  <c r="M34" i="109" s="1"/>
  <c r="M15" i="109"/>
  <c r="L11" i="109"/>
  <c r="M11" i="109"/>
  <c r="M11" i="141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41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M10" i="145"/>
  <c r="M10" i="146"/>
  <c r="M10" i="159"/>
  <c r="M10" i="160"/>
  <c r="M10" i="163"/>
  <c r="M10" i="152"/>
  <c r="D1" i="141"/>
  <c r="D68" i="141" s="1"/>
  <c r="F68" i="141"/>
  <c r="D1" i="142"/>
  <c r="C68" i="142" s="1"/>
  <c r="D1" i="143"/>
  <c r="B68" i="143" s="1"/>
  <c r="D1" i="144"/>
  <c r="G68" i="144" s="1"/>
  <c r="D1" i="145"/>
  <c r="B68" i="145" s="1"/>
  <c r="D1" i="146"/>
  <c r="C68" i="146" s="1"/>
  <c r="D1" i="147"/>
  <c r="B68" i="147"/>
  <c r="D1" i="148"/>
  <c r="C68" i="148" s="1"/>
  <c r="D1" i="149"/>
  <c r="C68" i="149" s="1"/>
  <c r="D1" i="150"/>
  <c r="C68" i="150" s="1"/>
  <c r="D1" i="151"/>
  <c r="C68" i="151" s="1"/>
  <c r="D1" i="157"/>
  <c r="C68" i="157" s="1"/>
  <c r="D1" i="159"/>
  <c r="G68" i="159" s="1"/>
  <c r="D1" i="160"/>
  <c r="D68" i="160" s="1"/>
  <c r="D1" i="162"/>
  <c r="F68" i="162" s="1"/>
  <c r="D1" i="161"/>
  <c r="H68" i="161" s="1"/>
  <c r="D1" i="158"/>
  <c r="C68" i="158" s="1"/>
  <c r="D1" i="165"/>
  <c r="B68" i="165" s="1"/>
  <c r="D1" i="166"/>
  <c r="C68" i="166" s="1"/>
  <c r="D1" i="164"/>
  <c r="D68" i="164" s="1"/>
  <c r="D1" i="163"/>
  <c r="C68" i="163" s="1"/>
  <c r="D1" i="152"/>
  <c r="D68" i="152" s="1"/>
  <c r="H68" i="151"/>
  <c r="B68" i="141"/>
  <c r="B68" i="157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20" i="142" s="1"/>
  <c r="D18" i="142"/>
  <c r="K4" i="142"/>
  <c r="D23" i="142"/>
  <c r="B64" i="142"/>
  <c r="L64" i="142" s="1"/>
  <c r="D64" i="142"/>
  <c r="G64" i="142"/>
  <c r="H64" i="142"/>
  <c r="I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17" i="143"/>
  <c r="D18" i="143"/>
  <c r="D20" i="143"/>
  <c r="D26" i="143" s="1"/>
  <c r="I32" i="143" s="1"/>
  <c r="K4" i="143"/>
  <c r="D23" i="143"/>
  <c r="B64" i="143"/>
  <c r="D64" i="143"/>
  <c r="G64" i="143"/>
  <c r="H64" i="143"/>
  <c r="I64" i="143"/>
  <c r="M43" i="143"/>
  <c r="D22" i="143"/>
  <c r="D24" i="143"/>
  <c r="M23" i="143"/>
  <c r="M24" i="143" s="1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18" i="144"/>
  <c r="D20" i="144"/>
  <c r="K4" i="144"/>
  <c r="D23" i="144"/>
  <c r="B64" i="144"/>
  <c r="D64" i="144"/>
  <c r="G64" i="144"/>
  <c r="H64" i="144"/>
  <c r="I64" i="144"/>
  <c r="M43" i="144"/>
  <c r="D22" i="144"/>
  <c r="D24" i="144"/>
  <c r="M24" i="144" s="1"/>
  <c r="M23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20" i="145" s="1"/>
  <c r="D18" i="145"/>
  <c r="K4" i="145"/>
  <c r="D23" i="145"/>
  <c r="B64" i="145"/>
  <c r="D64" i="145"/>
  <c r="G64" i="145"/>
  <c r="H64" i="145"/>
  <c r="I64" i="145"/>
  <c r="L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M24" i="145"/>
  <c r="B6" i="146"/>
  <c r="L7" i="146"/>
  <c r="M7" i="146"/>
  <c r="K6" i="146"/>
  <c r="A15" i="146"/>
  <c r="A26" i="146"/>
  <c r="L50" i="146"/>
  <c r="D15" i="146"/>
  <c r="D20" i="146" s="1"/>
  <c r="D17" i="146"/>
  <c r="D18" i="146"/>
  <c r="K4" i="146"/>
  <c r="D23" i="146"/>
  <c r="B64" i="146"/>
  <c r="D64" i="146"/>
  <c r="G64" i="146"/>
  <c r="L64" i="146" s="1"/>
  <c r="H64" i="146"/>
  <c r="I64" i="146"/>
  <c r="M43" i="146"/>
  <c r="D22" i="146"/>
  <c r="D24" i="146"/>
  <c r="M41" i="146"/>
  <c r="M40" i="146"/>
  <c r="M38" i="146"/>
  <c r="D37" i="146"/>
  <c r="M36" i="146"/>
  <c r="D36" i="146"/>
  <c r="M35" i="146"/>
  <c r="D35" i="146"/>
  <c r="M34" i="146"/>
  <c r="D34" i="146"/>
  <c r="M23" i="146"/>
  <c r="M24" i="146" s="1"/>
  <c r="B6" i="147"/>
  <c r="L7" i="147"/>
  <c r="M7" i="147"/>
  <c r="K6" i="147"/>
  <c r="A15" i="147"/>
  <c r="A26" i="147"/>
  <c r="L50" i="147"/>
  <c r="D15" i="147"/>
  <c r="D17" i="147"/>
  <c r="D18" i="147"/>
  <c r="D20" i="147" s="1"/>
  <c r="K4" i="147"/>
  <c r="D23" i="147"/>
  <c r="B64" i="147"/>
  <c r="L64" i="147" s="1"/>
  <c r="D64" i="147"/>
  <c r="G64" i="147"/>
  <c r="H64" i="147"/>
  <c r="I64" i="147"/>
  <c r="M43" i="147"/>
  <c r="D22" i="147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20" i="148" s="1"/>
  <c r="D17" i="148"/>
  <c r="D18" i="148"/>
  <c r="K4" i="148"/>
  <c r="D23" i="148"/>
  <c r="B64" i="148"/>
  <c r="D64" i="148"/>
  <c r="G64" i="148"/>
  <c r="H64" i="148"/>
  <c r="I64" i="148"/>
  <c r="L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L64" i="149" s="1"/>
  <c r="D64" i="149"/>
  <c r="G64" i="149"/>
  <c r="H64" i="149"/>
  <c r="I64" i="149"/>
  <c r="M43" i="149"/>
  <c r="D22" i="149"/>
  <c r="D24" i="149"/>
  <c r="M24" i="149" s="1"/>
  <c r="M41" i="149"/>
  <c r="M40" i="149"/>
  <c r="M38" i="149"/>
  <c r="D37" i="149"/>
  <c r="M36" i="149"/>
  <c r="D36" i="149"/>
  <c r="M35" i="149"/>
  <c r="D35" i="149"/>
  <c r="M34" i="149"/>
  <c r="D34" i="149"/>
  <c r="M23" i="149"/>
  <c r="B6" i="150"/>
  <c r="L7" i="150"/>
  <c r="M7" i="150"/>
  <c r="K6" i="150"/>
  <c r="A15" i="150"/>
  <c r="A26" i="150"/>
  <c r="L50" i="150"/>
  <c r="D15" i="150"/>
  <c r="D17" i="150"/>
  <c r="D18" i="150"/>
  <c r="D20" i="150"/>
  <c r="C43" i="150" s="1"/>
  <c r="K4" i="150"/>
  <c r="D23" i="150"/>
  <c r="B64" i="150"/>
  <c r="D64" i="150"/>
  <c r="G64" i="150"/>
  <c r="H64" i="150"/>
  <c r="I64" i="150"/>
  <c r="L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D20" i="151" s="1"/>
  <c r="K4" i="151"/>
  <c r="D23" i="151"/>
  <c r="B64" i="151"/>
  <c r="D64" i="151"/>
  <c r="G64" i="151"/>
  <c r="H64" i="151"/>
  <c r="I64" i="151"/>
  <c r="L64" i="151" s="1"/>
  <c r="M43" i="151"/>
  <c r="D22" i="151"/>
  <c r="D24" i="151"/>
  <c r="M23" i="151"/>
  <c r="M24" i="151" s="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18" i="157"/>
  <c r="D20" i="157" s="1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17" i="159"/>
  <c r="D18" i="159"/>
  <c r="D20" i="159"/>
  <c r="D26" i="159" s="1"/>
  <c r="I32" i="159" s="1"/>
  <c r="K4" i="159"/>
  <c r="D23" i="159"/>
  <c r="B64" i="159"/>
  <c r="D64" i="159"/>
  <c r="G64" i="159"/>
  <c r="H64" i="159"/>
  <c r="I64" i="159"/>
  <c r="M43" i="159"/>
  <c r="D22" i="159"/>
  <c r="D24" i="159"/>
  <c r="M24" i="159" s="1"/>
  <c r="M23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4" i="160" s="1"/>
  <c r="M23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D20" i="162" s="1"/>
  <c r="K4" i="162"/>
  <c r="D23" i="162"/>
  <c r="B64" i="162"/>
  <c r="D64" i="162"/>
  <c r="G64" i="162"/>
  <c r="H64" i="162"/>
  <c r="I64" i="162"/>
  <c r="L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D17" i="161"/>
  <c r="D18" i="161"/>
  <c r="K4" i="161"/>
  <c r="D23" i="161"/>
  <c r="B64" i="161"/>
  <c r="L64" i="161" s="1"/>
  <c r="D64" i="161"/>
  <c r="G64" i="161"/>
  <c r="H64" i="161"/>
  <c r="I64" i="161"/>
  <c r="M43" i="161"/>
  <c r="D22" i="161"/>
  <c r="D24" i="161"/>
  <c r="M24" i="161" s="1"/>
  <c r="M41" i="161"/>
  <c r="M40" i="161"/>
  <c r="M38" i="161"/>
  <c r="D37" i="161"/>
  <c r="M36" i="161"/>
  <c r="D36" i="161"/>
  <c r="M35" i="161"/>
  <c r="D35" i="161"/>
  <c r="M34" i="161"/>
  <c r="D34" i="161"/>
  <c r="M23" i="161"/>
  <c r="B6" i="158"/>
  <c r="L7" i="158"/>
  <c r="M7" i="158"/>
  <c r="K6" i="158"/>
  <c r="A15" i="158"/>
  <c r="A26" i="158"/>
  <c r="L50" i="158"/>
  <c r="D15" i="158"/>
  <c r="D17" i="158"/>
  <c r="D18" i="158"/>
  <c r="D20" i="158"/>
  <c r="C43" i="158" s="1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18" i="165"/>
  <c r="D20" i="165"/>
  <c r="C43" i="165" s="1"/>
  <c r="K4" i="165"/>
  <c r="D23" i="165"/>
  <c r="B64" i="165"/>
  <c r="D64" i="165"/>
  <c r="G64" i="165"/>
  <c r="H64" i="165"/>
  <c r="I64" i="165"/>
  <c r="L64" i="165" s="1"/>
  <c r="M43" i="165"/>
  <c r="D22" i="165"/>
  <c r="D24" i="165"/>
  <c r="M23" i="165"/>
  <c r="M24" i="165" s="1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20" i="166" s="1"/>
  <c r="D18" i="166"/>
  <c r="K4" i="166"/>
  <c r="D23" i="166"/>
  <c r="B64" i="166"/>
  <c r="D64" i="166"/>
  <c r="G64" i="166"/>
  <c r="H64" i="166"/>
  <c r="I64" i="166"/>
  <c r="L64" i="166"/>
  <c r="M43" i="166"/>
  <c r="D22" i="166"/>
  <c r="D24" i="166"/>
  <c r="M41" i="166"/>
  <c r="M40" i="166"/>
  <c r="M38" i="166"/>
  <c r="D37" i="166"/>
  <c r="M36" i="166"/>
  <c r="D36" i="166"/>
  <c r="M35" i="166"/>
  <c r="D35" i="166"/>
  <c r="M34" i="166"/>
  <c r="D34" i="166"/>
  <c r="M23" i="166"/>
  <c r="M24" i="166"/>
  <c r="B6" i="164"/>
  <c r="L7" i="164"/>
  <c r="M7" i="164"/>
  <c r="K6" i="164"/>
  <c r="A15" i="164"/>
  <c r="A26" i="164"/>
  <c r="L50" i="164"/>
  <c r="D15" i="164"/>
  <c r="D20" i="164" s="1"/>
  <c r="D17" i="164"/>
  <c r="D18" i="164"/>
  <c r="K4" i="164"/>
  <c r="D23" i="164"/>
  <c r="B64" i="164"/>
  <c r="D64" i="164"/>
  <c r="L64" i="164" s="1"/>
  <c r="G64" i="164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 s="1"/>
  <c r="B6" i="163"/>
  <c r="L7" i="163"/>
  <c r="M7" i="163"/>
  <c r="K6" i="163"/>
  <c r="A15" i="163"/>
  <c r="A26" i="163"/>
  <c r="L50" i="163"/>
  <c r="D15" i="163"/>
  <c r="D17" i="163"/>
  <c r="D18" i="163"/>
  <c r="D20" i="163"/>
  <c r="C43" i="163" s="1"/>
  <c r="K4" i="163"/>
  <c r="D23" i="163"/>
  <c r="B64" i="163"/>
  <c r="D64" i="163"/>
  <c r="G64" i="163"/>
  <c r="H64" i="163"/>
  <c r="I64" i="163"/>
  <c r="L64" i="163"/>
  <c r="M43" i="163"/>
  <c r="D22" i="163"/>
  <c r="D24" i="163"/>
  <c r="M41" i="163"/>
  <c r="M40" i="163"/>
  <c r="M38" i="163"/>
  <c r="D37" i="163"/>
  <c r="M36" i="163"/>
  <c r="D36" i="163"/>
  <c r="M35" i="163"/>
  <c r="D35" i="163"/>
  <c r="M34" i="163"/>
  <c r="D34" i="163"/>
  <c r="M23" i="163"/>
  <c r="B6" i="152"/>
  <c r="L7" i="152"/>
  <c r="M7" i="152"/>
  <c r="K6" i="152"/>
  <c r="A15" i="152"/>
  <c r="A26" i="152"/>
  <c r="L50" i="152"/>
  <c r="D15" i="152"/>
  <c r="D17" i="152"/>
  <c r="D18" i="152"/>
  <c r="D20" i="152" s="1"/>
  <c r="K4" i="152"/>
  <c r="D23" i="152"/>
  <c r="B64" i="152"/>
  <c r="D64" i="152"/>
  <c r="G64" i="152"/>
  <c r="H64" i="152"/>
  <c r="I64" i="152"/>
  <c r="L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M23" i="152"/>
  <c r="B6" i="141"/>
  <c r="L7" i="141"/>
  <c r="M7" i="141"/>
  <c r="K6" i="141"/>
  <c r="A15" i="141"/>
  <c r="A26" i="141"/>
  <c r="L50" i="141"/>
  <c r="D15" i="141"/>
  <c r="D20" i="141" s="1"/>
  <c r="D17" i="141"/>
  <c r="D18" i="141"/>
  <c r="K4" i="141"/>
  <c r="D23" i="141"/>
  <c r="B64" i="141"/>
  <c r="D64" i="141"/>
  <c r="G64" i="141"/>
  <c r="H64" i="141"/>
  <c r="I64" i="141"/>
  <c r="M43" i="141"/>
  <c r="D22" i="141"/>
  <c r="D24" i="141"/>
  <c r="M24" i="141" s="1"/>
  <c r="M41" i="141"/>
  <c r="M40" i="141"/>
  <c r="M38" i="141"/>
  <c r="D37" i="141"/>
  <c r="M36" i="141"/>
  <c r="D36" i="141"/>
  <c r="M35" i="141"/>
  <c r="D35" i="141"/>
  <c r="M34" i="141"/>
  <c r="D34" i="141"/>
  <c r="M23" i="141"/>
  <c r="C43" i="144"/>
  <c r="D26" i="144"/>
  <c r="I32" i="144" s="1"/>
  <c r="L64" i="141"/>
  <c r="M24" i="163"/>
  <c r="L64" i="158"/>
  <c r="C43" i="159"/>
  <c r="M24" i="150"/>
  <c r="C43" i="143"/>
  <c r="M24" i="158"/>
  <c r="L64" i="159"/>
  <c r="L64" i="143"/>
  <c r="L10" i="109"/>
  <c r="F68" i="151"/>
  <c r="D68" i="151"/>
  <c r="H68" i="158"/>
  <c r="H68" i="141"/>
  <c r="L64" i="144"/>
  <c r="F68" i="144"/>
  <c r="B68" i="161"/>
  <c r="G68" i="141"/>
  <c r="C68" i="147"/>
  <c r="H68" i="164"/>
  <c r="D68" i="158"/>
  <c r="D68" i="144"/>
  <c r="C68" i="143"/>
  <c r="G68" i="145"/>
  <c r="G68" i="158"/>
  <c r="D68" i="143"/>
  <c r="B68" i="158"/>
  <c r="H68" i="144"/>
  <c r="G68" i="147"/>
  <c r="C68" i="141"/>
  <c r="H68" i="145"/>
  <c r="D68" i="149"/>
  <c r="G68" i="160"/>
  <c r="H68" i="165"/>
  <c r="F68" i="158"/>
  <c r="D68" i="150"/>
  <c r="D68" i="147"/>
  <c r="B68" i="150"/>
  <c r="H68" i="147"/>
  <c r="F68" i="147"/>
  <c r="D17" i="109" l="1"/>
  <c r="F68" i="150"/>
  <c r="B68" i="163"/>
  <c r="F68" i="143"/>
  <c r="G68" i="150"/>
  <c r="H68" i="143"/>
  <c r="C68" i="161"/>
  <c r="F68" i="161"/>
  <c r="I19" i="109"/>
  <c r="H68" i="160"/>
  <c r="G68" i="146"/>
  <c r="F68" i="164"/>
  <c r="H68" i="157"/>
  <c r="H68" i="162"/>
  <c r="B68" i="151"/>
  <c r="D68" i="145"/>
  <c r="C68" i="164"/>
  <c r="G68" i="148"/>
  <c r="F68" i="146"/>
  <c r="C68" i="152"/>
  <c r="G68" i="164"/>
  <c r="D68" i="146"/>
  <c r="B20" i="109"/>
  <c r="B26" i="109" s="1"/>
  <c r="D18" i="109"/>
  <c r="D20" i="109" s="1"/>
  <c r="I26" i="109"/>
  <c r="I25" i="109"/>
  <c r="I21" i="109"/>
  <c r="I28" i="109"/>
  <c r="J10" i="155"/>
  <c r="F68" i="163"/>
  <c r="B68" i="148"/>
  <c r="B68" i="160"/>
  <c r="F68" i="148"/>
  <c r="B68" i="144"/>
  <c r="D68" i="161"/>
  <c r="H68" i="163"/>
  <c r="D68" i="148"/>
  <c r="D68" i="163"/>
  <c r="G68" i="163"/>
  <c r="H68" i="148"/>
  <c r="C68" i="160"/>
  <c r="M43" i="109"/>
  <c r="D36" i="109"/>
  <c r="D35" i="109"/>
  <c r="M35" i="109"/>
  <c r="M36" i="109"/>
  <c r="M38" i="109"/>
  <c r="C68" i="159"/>
  <c r="D68" i="159"/>
  <c r="G68" i="166"/>
  <c r="D68" i="165"/>
  <c r="H68" i="166"/>
  <c r="B68" i="166"/>
  <c r="F68" i="166"/>
  <c r="H68" i="159"/>
  <c r="D68" i="166"/>
  <c r="B68" i="159"/>
  <c r="F68" i="159"/>
  <c r="I29" i="109"/>
  <c r="I15" i="109"/>
  <c r="I22" i="109"/>
  <c r="I24" i="109"/>
  <c r="I20" i="109"/>
  <c r="D23" i="109"/>
  <c r="I64" i="109"/>
  <c r="I18" i="109"/>
  <c r="D22" i="109"/>
  <c r="H31" i="109"/>
  <c r="C20" i="109"/>
  <c r="C26" i="109" s="1"/>
  <c r="I17" i="109"/>
  <c r="L50" i="109"/>
  <c r="M23" i="109"/>
  <c r="G31" i="109"/>
  <c r="G64" i="109"/>
  <c r="I23" i="109"/>
  <c r="I16" i="109"/>
  <c r="D24" i="109"/>
  <c r="D64" i="109"/>
  <c r="I27" i="109"/>
  <c r="B64" i="109"/>
  <c r="H64" i="109"/>
  <c r="M10" i="109"/>
  <c r="D26" i="151"/>
  <c r="I32" i="151" s="1"/>
  <c r="C43" i="151"/>
  <c r="C43" i="147"/>
  <c r="D26" i="147"/>
  <c r="I32" i="147" s="1"/>
  <c r="D26" i="142"/>
  <c r="I32" i="142" s="1"/>
  <c r="C43" i="142"/>
  <c r="C43" i="145"/>
  <c r="D26" i="145"/>
  <c r="I32" i="145" s="1"/>
  <c r="D26" i="162"/>
  <c r="I32" i="162" s="1"/>
  <c r="C43" i="162"/>
  <c r="C43" i="157"/>
  <c r="D26" i="157"/>
  <c r="I32" i="157" s="1"/>
  <c r="C43" i="164"/>
  <c r="D26" i="164"/>
  <c r="I32" i="164" s="1"/>
  <c r="C43" i="166"/>
  <c r="D26" i="166"/>
  <c r="I32" i="166" s="1"/>
  <c r="C43" i="161"/>
  <c r="D26" i="161"/>
  <c r="I32" i="161" s="1"/>
  <c r="C43" i="149"/>
  <c r="D26" i="149"/>
  <c r="I32" i="149" s="1"/>
  <c r="C43" i="152"/>
  <c r="D26" i="152"/>
  <c r="I32" i="152" s="1"/>
  <c r="C43" i="146"/>
  <c r="D26" i="146"/>
  <c r="I32" i="146" s="1"/>
  <c r="D26" i="148"/>
  <c r="I32" i="148" s="1"/>
  <c r="C43" i="148"/>
  <c r="C43" i="141"/>
  <c r="D26" i="141"/>
  <c r="I32" i="141" s="1"/>
  <c r="F68" i="152"/>
  <c r="F68" i="142"/>
  <c r="G68" i="162"/>
  <c r="D26" i="165"/>
  <c r="I32" i="165" s="1"/>
  <c r="D26" i="160"/>
  <c r="I32" i="160" s="1"/>
  <c r="B68" i="146"/>
  <c r="H68" i="150"/>
  <c r="G68" i="151"/>
  <c r="F68" i="149"/>
  <c r="D68" i="142"/>
  <c r="F68" i="160"/>
  <c r="C68" i="144"/>
  <c r="F68" i="157"/>
  <c r="H68" i="152"/>
  <c r="D26" i="150"/>
  <c r="I32" i="150" s="1"/>
  <c r="D26" i="158"/>
  <c r="I32" i="158" s="1"/>
  <c r="C68" i="162"/>
  <c r="B68" i="164"/>
  <c r="C68" i="165"/>
  <c r="G68" i="149"/>
  <c r="B68" i="162"/>
  <c r="H68" i="146"/>
  <c r="G68" i="161"/>
  <c r="G68" i="143"/>
  <c r="F68" i="165"/>
  <c r="B68" i="142"/>
  <c r="G68" i="165"/>
  <c r="B68" i="149"/>
  <c r="B68" i="152"/>
  <c r="C68" i="145"/>
  <c r="D68" i="162"/>
  <c r="D26" i="163"/>
  <c r="I32" i="163" s="1"/>
  <c r="G68" i="142"/>
  <c r="G68" i="157"/>
  <c r="F68" i="145"/>
  <c r="H68" i="142"/>
  <c r="G68" i="152"/>
  <c r="D68" i="157"/>
  <c r="H68" i="149"/>
  <c r="H68" i="109" l="1"/>
  <c r="F68" i="109"/>
  <c r="G68" i="109"/>
  <c r="B68" i="109"/>
  <c r="D26" i="109"/>
  <c r="G32" i="109"/>
  <c r="H32" i="109"/>
  <c r="M24" i="109"/>
  <c r="C43" i="109"/>
  <c r="I31" i="109"/>
  <c r="L64" i="109"/>
  <c r="C68" i="109"/>
  <c r="I68" i="109" s="1"/>
  <c r="D68" i="109"/>
  <c r="I32" i="10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<sst xmlns="http://schemas.openxmlformats.org/spreadsheetml/2006/main" count="5779" uniqueCount="1248">
  <si>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</si>
  <si>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</si>
  <si>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</si>
  <si>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</si>
  <si>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</si>
  <si>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</si>
  <si>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</si>
  <si>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</si>
  <si>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</si>
  <si>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</si>
  <si>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</si>
  <si>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</si>
  <si>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</si>
  <si>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</si>
  <si>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</si>
  <si>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</si>
  <si>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</si>
  <si>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</si>
  <si>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</si>
  <si>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</si>
  <si>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</si>
  <si>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</si>
  <si>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</si>
  <si>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</si>
  <si>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</si>
  <si>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</si>
  <si>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</si>
  <si>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</si>
  <si>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</si>
  <si>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</si>
  <si>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</si>
  <si>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</si>
  <si>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</si>
  <si>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</si>
  <si>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</si>
  <si>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</si>
  <si>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</si>
  <si>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</si>
  <si>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</si>
  <si>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</si>
  <si>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</si>
  <si>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</si>
  <si>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</si>
  <si>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</si>
  <si>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</si>
  <si>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</si>
  <si>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</si>
  <si>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</si>
  <si>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</si>
  <si>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</si>
  <si>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</si>
  <si>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</si>
  <si>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</si>
  <si>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</si>
  <si>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</si>
  <si>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</si>
  <si>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</si>
  <si>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</si>
  <si>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</si>
  <si>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</si>
  <si>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</si>
  <si>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</si>
  <si>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</si>
  <si>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</si>
  <si>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</si>
  <si>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</si>
  <si>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</si>
  <si>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</si>
  <si>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</si>
  <si>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</si>
  <si>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</si>
  <si>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</si>
  <si>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</si>
  <si>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</si>
  <si>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</si>
  <si>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</si>
  <si>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</si>
  <si>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</si>
  <si>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</si>
  <si>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</si>
  <si>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</si>
  <si>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</si>
  <si>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</si>
  <si>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</si>
  <si>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</si>
  <si>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</si>
  <si>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</si>
  <si>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</si>
  <si>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</si>
  <si>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</si>
  <si>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</si>
  <si>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</si>
  <si>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</si>
  <si>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</si>
  <si>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</si>
  <si>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</si>
  <si>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</si>
  <si>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</si>
  <si>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</si>
  <si>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</si>
  <si>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</si>
  <si>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</si>
  <si>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</si>
  <si>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</si>
  <si>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</si>
  <si>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</si>
  <si>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</si>
  <si>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</si>
  <si>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</si>
  <si>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</si>
  <si>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</si>
  <si>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</si>
  <si>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</si>
  <si>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</si>
  <si>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</si>
  <si>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</si>
  <si>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</si>
  <si>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</si>
  <si>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</si>
  <si>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</si>
  <si>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</si>
  <si>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</si>
  <si>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</si>
  <si>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</si>
  <si>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</si>
  <si>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</si>
  <si>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</si>
  <si>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</si>
  <si>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</si>
  <si>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</si>
  <si>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</si>
  <si>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</si>
  <si>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</si>
  <si>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</si>
  <si>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</si>
  <si>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</si>
  <si>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</si>
  <si>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</si>
  <si>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</si>
  <si>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</si>
  <si>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</si>
  <si>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</si>
  <si>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</si>
  <si>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</si>
  <si>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</si>
  <si>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</si>
  <si>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</si>
  <si>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</si>
  <si>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</si>
  <si>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</si>
  <si>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</si>
  <si>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</si>
  <si>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</si>
  <si>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</si>
  <si>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</si>
  <si>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</si>
  <si>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</si>
  <si>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</si>
  <si>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</si>
  <si>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</si>
  <si>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</si>
  <si>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</si>
  <si>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</si>
  <si>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</si>
  <si>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</si>
  <si>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</si>
  <si>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</si>
  <si>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</si>
  <si>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</si>
  <si>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</si>
  <si>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</si>
  <si>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</si>
  <si>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</si>
  <si>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</si>
  <si>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</si>
  <si>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</si>
  <si>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</si>
  <si>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</si>
  <si>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</si>
  <si>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</si>
  <si>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</si>
  <si>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</si>
  <si>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</si>
  <si>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</si>
  <si>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</si>
  <si>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</si>
  <si>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</si>
  <si>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</si>
  <si>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</si>
  <si>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</si>
  <si>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</si>
  <si>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</si>
  <si>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</si>
  <si>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</si>
  <si>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</si>
  <si>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</si>
  <si>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</si>
  <si>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</si>
  <si>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</si>
  <si>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</si>
  <si>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</si>
  <si>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</si>
  <si>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</si>
  <si>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</si>
  <si>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</si>
  <si>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</si>
  <si>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</si>
  <si>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</si>
  <si>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</si>
  <si>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</si>
  <si>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</si>
  <si>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</si>
  <si>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</si>
  <si>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</si>
  <si>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</si>
  <si>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</si>
  <si>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</si>
  <si>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</si>
  <si>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</si>
  <si>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</si>
  <si>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</si>
  <si>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</si>
  <si>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</si>
  <si>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</si>
  <si>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</si>
  <si>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</si>
  <si>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</si>
  <si>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</si>
  <si>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</si>
  <si>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</si>
  <si>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</si>
  <si>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</si>
  <si>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</si>
  <si>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</si>
  <si>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</si>
  <si>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</si>
  <si>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</si>
  <si>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</si>
  <si>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</si>
  <si>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</si>
  <si>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</si>
  <si>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</si>
  <si>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</si>
  <si>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</si>
  <si>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</si>
  <si>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</si>
  <si>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</si>
  <si>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</si>
  <si>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</si>
  <si>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</si>
  <si>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</si>
  <si>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</si>
  <si>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</si>
  <si>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</si>
  <si>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</si>
  <si>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</si>
  <si>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</si>
  <si>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</si>
  <si>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</si>
  <si>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</si>
  <si>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</si>
  <si>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</si>
  <si>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</si>
  <si>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</si>
  <si>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</si>
  <si>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</si>
  <si>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</si>
  <si>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</si>
  <si>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</si>
  <si>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</si>
  <si>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</si>
  <si>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</si>
  <si>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</si>
  <si>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</si>
  <si>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</si>
  <si>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</si>
  <si>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</si>
  <si>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</si>
  <si>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</si>
  <si>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</si>
  <si>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</si>
  <si>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</si>
  <si>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</si>
  <si>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</si>
  <si>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</si>
  <si>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</si>
  <si>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</si>
  <si>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</si>
  <si>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</si>
  <si>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</si>
  <si>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</si>
  <si>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</si>
  <si>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</si>
  <si>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</si>
  <si>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</si>
  <si>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</si>
  <si>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</si>
  <si>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</si>
  <si>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</si>
  <si>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</si>
  <si>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</si>
  <si>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</si>
  <si>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</si>
  <si>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</si>
  <si>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</si>
  <si>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</si>
  <si>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</si>
  <si>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</si>
  <si>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</si>
  <si>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</si>
  <si>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</si>
  <si>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</si>
  <si>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</si>
  <si>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</si>
  <si>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</si>
  <si>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</si>
  <si>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</si>
  <si>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</si>
  <si>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</si>
  <si>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</si>
  <si>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</si>
  <si>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</si>
  <si>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</si>
  <si>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</si>
  <si>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</si>
  <si>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</si>
  <si>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</si>
  <si>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</si>
  <si>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</si>
  <si>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</si>
  <si>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</si>
  <si>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</si>
  <si>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</si>
  <si>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</si>
  <si>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</si>
  <si>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</si>
  <si>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</si>
  <si>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</si>
  <si>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</si>
  <si>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</si>
  <si>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</si>
  <si>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</si>
  <si>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</si>
  <si>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</si>
  <si>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</si>
  <si>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</si>
  <si>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</si>
  <si>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</si>
  <si>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</si>
  <si>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</si>
  <si>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</si>
  <si>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</si>
  <si>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</si>
  <si>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</si>
  <si>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</si>
  <si>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</si>
  <si>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</si>
  <si>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</si>
  <si>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</si>
  <si>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</si>
  <si>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</si>
  <si>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</si>
  <si>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</si>
  <si>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</si>
  <si>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</si>
  <si>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</si>
  <si>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</si>
  <si>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</si>
  <si>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</si>
  <si>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</si>
  <si>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</si>
  <si>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</si>
  <si>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</si>
  <si>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</si>
  <si>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</si>
  <si>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</si>
  <si>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</si>
  <si>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</si>
  <si>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</si>
  <si>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</si>
  <si>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</si>
  <si>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</si>
  <si>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</si>
  <si>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</si>
  <si>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</si>
  <si>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</si>
  <si>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</si>
  <si>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</si>
  <si>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</si>
  <si>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</si>
  <si>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</si>
  <si>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</si>
  <si>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</si>
  <si>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</si>
  <si>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</si>
  <si>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</si>
  <si>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</si>
  <si>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</si>
  <si>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</si>
  <si>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</si>
  <si>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</si>
  <si>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</si>
  <si>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</si>
  <si>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</si>
  <si>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</si>
  <si>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</si>
  <si>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</si>
  <si>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</si>
  <si>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</si>
  <si>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</si>
  <si>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</si>
  <si>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</si>
  <si>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</si>
  <si>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</si>
  <si>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</si>
  <si>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</si>
  <si>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</si>
  <si>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</si>
  <si>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</si>
  <si>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</si>
  <si>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</si>
  <si>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</si>
  <si>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</si>
  <si>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</si>
  <si>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</si>
  <si>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</si>
  <si>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</si>
  <si>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</si>
  <si>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</si>
  <si>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</si>
  <si>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</si>
  <si>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</si>
  <si>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</si>
  <si>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</si>
  <si>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</si>
  <si>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</si>
  <si>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</si>
  <si>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</si>
  <si>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</si>
  <si>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</si>
  <si>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</si>
  <si>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</si>
  <si>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</si>
  <si>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</si>
  <si>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</si>
  <si>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</si>
  <si>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</si>
  <si>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</si>
  <si>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</si>
  <si>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</si>
  <si>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</si>
  <si>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</si>
  <si>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</si>
  <si>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</si>
  <si>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</si>
  <si>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</si>
  <si>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</si>
  <si>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</si>
  <si>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</si>
  <si>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</si>
  <si>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</si>
  <si>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</si>
  <si>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</si>
  <si>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</si>
  <si>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</si>
  <si>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</si>
  <si>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</si>
  <si>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</si>
  <si>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</si>
  <si>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</si>
  <si>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</si>
  <si>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</si>
  <si>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</si>
  <si>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</si>
  <si>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</si>
  <si>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</si>
  <si>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</si>
  <si>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</si>
  <si>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</si>
  <si>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</si>
  <si>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</si>
  <si>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</si>
  <si>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</si>
  <si>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</si>
  <si>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</si>
  <si>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</si>
  <si>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</si>
  <si>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</si>
  <si>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</si>
  <si>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</si>
  <si>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</si>
  <si>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</si>
  <si>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</si>
  <si>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</si>
  <si>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</si>
  <si>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</si>
  <si>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</si>
  <si>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</si>
  <si>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</si>
  <si>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</si>
  <si>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</si>
  <si>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</si>
  <si>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</si>
  <si>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</si>
  <si>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</si>
  <si>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</si>
  <si>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</si>
  <si>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</si>
  <si>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</si>
  <si>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</si>
  <si>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</si>
  <si>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</si>
  <si>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</si>
  <si>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</si>
  <si>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</si>
  <si>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</si>
  <si>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</si>
  <si>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</si>
  <si>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</si>
  <si>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</si>
  <si>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</si>
  <si>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</si>
  <si>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</si>
  <si>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</si>
  <si>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</si>
  <si>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</si>
  <si>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</si>
  <si>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</si>
  <si>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</si>
  <si>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</si>
  <si>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</si>
  <si>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</si>
  <si>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</si>
  <si>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</si>
  <si>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</si>
  <si>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</si>
  <si>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</si>
  <si>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</si>
  <si>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</si>
  <si>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</si>
  <si>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</si>
  <si>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</si>
  <si>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</si>
  <si>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</si>
  <si>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</si>
  <si>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</si>
  <si>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</si>
  <si>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</si>
  <si>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</si>
  <si>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</si>
  <si>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</si>
  <si>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</si>
  <si>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</si>
  <si>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</si>
  <si>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</si>
  <si>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</si>
  <si>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</si>
  <si>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</si>
  <si>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</si>
  <si>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</si>
  <si>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</si>
  <si>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</si>
  <si>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</si>
  <si>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</si>
  <si>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</si>
  <si>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</si>
  <si>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</si>
  <si>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</si>
  <si>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</si>
  <si>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</si>
  <si>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</si>
  <si>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</si>
  <si>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</si>
  <si>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</si>
  <si>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</si>
  <si>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</si>
  <si>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</si>
  <si>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</si>
  <si>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</si>
  <si>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</si>
  <si>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</si>
  <si>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</si>
  <si>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</si>
  <si>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</si>
  <si>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</si>
  <si>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</si>
  <si>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</si>
  <si>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</si>
  <si>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</si>
  <si>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</si>
  <si>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</si>
  <si>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</si>
  <si>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</si>
  <si>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</si>
  <si>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</si>
  <si>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</si>
  <si>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</si>
  <si>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</si>
  <si>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</si>
  <si>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</si>
  <si>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</si>
  <si>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</si>
  <si>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</si>
  <si>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</si>
  <si>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</si>
  <si>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</si>
  <si>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</si>
  <si>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</si>
  <si>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</si>
  <si>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</si>
  <si>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</si>
  <si>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</si>
  <si>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</si>
  <si>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</si>
  <si>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</si>
  <si>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</si>
  <si>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</si>
  <si>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</si>
  <si>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</si>
  <si>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</si>
  <si>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</si>
  <si>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</si>
  <si>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</si>
  <si>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</si>
  <si>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</si>
  <si>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</si>
  <si>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</si>
  <si>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</si>
  <si>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</si>
  <si>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</si>
  <si>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</si>
  <si>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</si>
  <si>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</si>
  <si>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</si>
  <si>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</si>
  <si>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</si>
  <si>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</si>
  <si>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</si>
  <si>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</si>
  <si>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</si>
  <si>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</si>
  <si>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</si>
  <si>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</si>
  <si>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</si>
  <si>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</si>
  <si>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</si>
  <si>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</si>
  <si>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</si>
  <si>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</si>
  <si>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</si>
  <si>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</si>
  <si>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</si>
  <si>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</si>
  <si>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</si>
  <si>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</si>
  <si>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</si>
  <si>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</si>
  <si>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</si>
  <si>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</si>
  <si>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</si>
  <si>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</si>
  <si>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</si>
  <si>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</si>
  <si>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</si>
  <si>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</si>
  <si>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</si>
  <si>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</si>
  <si>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</si>
  <si>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</si>
  <si>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</si>
  <si>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</si>
  <si>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</si>
  <si>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</si>
  <si>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</si>
  <si>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</si>
  <si>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</si>
  <si>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</si>
  <si>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</si>
  <si>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</si>
  <si>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</si>
  <si>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</si>
  <si>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</si>
  <si>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</si>
  <si>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</si>
  <si>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</si>
  <si>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</si>
  <si>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</si>
  <si>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</si>
  <si>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</si>
  <si>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</si>
  <si>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</si>
  <si>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</si>
  <si>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</si>
  <si>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</si>
  <si>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</si>
  <si>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</si>
  <si>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</si>
  <si>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</si>
  <si>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</si>
  <si>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</si>
  <si>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</si>
  <si>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</si>
  <si>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</si>
  <si>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</si>
  <si>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</si>
  <si>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</si>
  <si>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</si>
  <si>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</si>
  <si>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</si>
  <si>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</si>
  <si>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</si>
  <si>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</si>
  <si>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</si>
  <si>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</si>
  <si>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</si>
  <si>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</si>
  <si>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</si>
  <si>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</si>
  <si>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</si>
  <si>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</si>
  <si>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</si>
  <si>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</si>
  <si>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</si>
  <si>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</si>
  <si>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</si>
  <si>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</si>
  <si>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</si>
  <si>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</si>
  <si>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</si>
  <si>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</si>
  <si>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</si>
  <si>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</si>
  <si>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</si>
  <si>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</si>
  <si>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</si>
  <si>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</si>
  <si>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</si>
  <si>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</si>
  <si>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</si>
  <si>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</si>
  <si>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</si>
  <si>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</si>
  <si>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</si>
  <si>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</si>
  <si>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</si>
  <si>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</si>
  <si>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</si>
  <si>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</si>
  <si>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</si>
  <si>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</si>
  <si>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</si>
  <si>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</si>
  <si>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</si>
  <si>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</si>
  <si>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</si>
  <si>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</si>
  <si>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</si>
  <si>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</si>
  <si>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</si>
  <si>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</si>
  <si>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</si>
  <si>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</si>
  <si>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</si>
  <si>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</si>
  <si>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</si>
  <si>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</si>
  <si>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</si>
  <si>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</si>
  <si>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</si>
  <si>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</si>
  <si>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</si>
  <si>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</si>
  <si>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</si>
  <si>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</si>
  <si>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</si>
  <si>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</si>
  <si>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</si>
  <si>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</si>
  <si>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</si>
  <si>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</si>
  <si>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</si>
  <si>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</si>
  <si>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</si>
  <si>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</si>
  <si>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</si>
  <si>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</si>
  <si>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</si>
  <si>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</si>
  <si>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</si>
  <si>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</si>
  <si>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</si>
  <si>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</si>
  <si>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</si>
  <si>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</si>
  <si>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</si>
  <si>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</si>
  <si>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</si>
  <si>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</si>
  <si>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</si>
  <si>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</si>
  <si>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</si>
  <si>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</si>
  <si>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</si>
  <si>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</si>
  <si>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</si>
  <si>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</si>
  <si>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</si>
  <si>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</si>
  <si>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</si>
  <si>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</si>
  <si>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</si>
  <si>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</si>
  <si>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</si>
  <si>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</si>
  <si>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</si>
  <si>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</si>
  <si>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</si>
  <si>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</si>
  <si>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</si>
  <si>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</si>
  <si>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</si>
  <si>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</si>
  <si>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</si>
  <si>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</si>
  <si>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</si>
  <si>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</si>
  <si>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</si>
  <si>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</si>
  <si>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</si>
  <si>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</si>
  <si>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</si>
  <si>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</si>
  <si>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</si>
  <si>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</si>
  <si>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</si>
  <si>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</si>
  <si>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</si>
  <si>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</si>
  <si>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</si>
  <si>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</si>
  <si>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</si>
  <si>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</si>
  <si>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</si>
  <si>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</si>
  <si>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</si>
  <si>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</si>
  <si>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</si>
  <si>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</si>
  <si>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</si>
  <si>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</si>
  <si>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</si>
  <si>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</si>
  <si>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</si>
  <si>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</si>
  <si>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</si>
  <si>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</si>
  <si>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</si>
  <si>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</si>
  <si>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</si>
  <si>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</si>
  <si>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</si>
  <si>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</si>
  <si>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</si>
  <si>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</si>
  <si>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</si>
  <si>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</si>
  <si>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</si>
  <si>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</si>
  <si>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</si>
  <si>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</si>
  <si>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</si>
  <si>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</si>
  <si>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</si>
  <si>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</si>
  <si>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</si>
  <si>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</si>
  <si>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</si>
  <si>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</si>
  <si>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</si>
  <si>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</si>
  <si>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</si>
  <si>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</si>
  <si>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</si>
  <si>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</si>
  <si>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</si>
  <si>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</si>
  <si>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</si>
  <si>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</si>
  <si>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</si>
  <si>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</si>
  <si>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</si>
  <si>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</si>
  <si>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</si>
  <si>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</si>
  <si>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</si>
  <si>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</si>
  <si>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</si>
  <si>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</si>
  <si>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</si>
  <si>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</si>
  <si>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</si>
  <si>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</si>
  <si>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</si>
  <si>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</si>
  <si>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</si>
  <si>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</si>
  <si>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</si>
  <si>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</si>
  <si>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</si>
  <si>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</si>
  <si>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</si>
  <si>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</si>
  <si>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</si>
  <si>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</si>
  <si>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</si>
  <si>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</si>
  <si>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</si>
  <si>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</si>
  <si>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</si>
  <si>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</si>
  <si>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</si>
  <si>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</si>
  <si>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</si>
  <si>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</si>
  <si>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</si>
  <si>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</si>
  <si>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</si>
  <si>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</si>
  <si>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</si>
  <si>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</si>
  <si>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</si>
  <si>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</si>
  <si>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</si>
  <si>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</si>
  <si>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</si>
  <si>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</si>
  <si>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</si>
  <si>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</si>
  <si>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</si>
  <si>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</si>
  <si>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</si>
  <si>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</si>
  <si>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</si>
  <si>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</si>
  <si>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</si>
  <si>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</si>
  <si>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</si>
  <si>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</si>
  <si>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</si>
  <si>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</si>
  <si>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</si>
  <si>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</si>
  <si>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</si>
  <si>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</si>
  <si>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</si>
  <si>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</si>
  <si>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</si>
  <si>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</si>
  <si>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</si>
  <si>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</si>
  <si>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</si>
  <si>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</si>
  <si>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</si>
  <si>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</si>
  <si>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</si>
  <si>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</si>
  <si>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</si>
  <si>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</si>
  <si>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</si>
  <si>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</si>
  <si>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</si>
  <si>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</si>
  <si>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</si>
  <si>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</si>
  <si>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</si>
  <si>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</si>
  <si>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</si>
  <si>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</si>
  <si>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</si>
  <si>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</si>
  <si>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</si>
  <si>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</si>
  <si>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</si>
  <si>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</si>
  <si>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</si>
  <si>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</si>
  <si>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</si>
  <si>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</si>
  <si>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</si>
  <si>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</si>
  <si>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</si>
  <si>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</si>
  <si>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</si>
  <si>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</si>
  <si>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</si>
  <si>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</si>
  <si>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</si>
  <si>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</si>
  <si>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</si>
  <si>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</si>
  <si>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</si>
  <si>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</si>
  <si>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</si>
  <si>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</si>
  <si>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</si>
  <si>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</si>
  <si>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</si>
  <si>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</si>
  <si>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</si>
  <si>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</si>
  <si>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</si>
  <si>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</si>
  <si>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</si>
  <si>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</si>
  <si>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</si>
  <si>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</si>
  <si>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</si>
  <si>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</si>
  <si>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</si>
  <si>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</si>
  <si>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</si>
  <si>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</si>
  <si>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</si>
  <si>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</si>
  <si>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</si>
  <si>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</si>
  <si>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</si>
  <si>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</si>
  <si>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</si>
  <si>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</si>
  <si>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</si>
  <si>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</si>
  <si>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</si>
  <si>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</si>
  <si>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</si>
  <si>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</si>
  <si>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</si>
  <si>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</si>
  <si>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</si>
  <si>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</si>
  <si>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</si>
  <si>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</si>
  <si>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</si>
  <si>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</si>
  <si>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</si>
  <si>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</si>
  <si>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</si>
  <si>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</si>
  <si>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</si>
  <si>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</si>
  <si>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</si>
  <si>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</si>
  <si>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</si>
  <si>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</si>
  <si>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</si>
  <si>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</si>
  <si>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</si>
  <si>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</si>
  <si>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</si>
  <si>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</si>
  <si>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</si>
  <si>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</si>
  <si>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</si>
  <si>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</si>
  <si>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</si>
  <si>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</si>
  <si>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</si>
  <si>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</si>
  <si>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</si>
  <si>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</si>
  <si>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</si>
  <si>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</si>
  <si>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</si>
  <si>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</si>
  <si>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</si>
  <si>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</si>
  <si>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</si>
  <si>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</si>
  <si>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</si>
  <si>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</si>
  <si>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</si>
  <si>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</si>
  <si>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</si>
  <si>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</si>
  <si>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</si>
  <si>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</si>
  <si>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</si>
  <si>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</si>
  <si>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</si>
  <si>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</si>
  <si>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</si>
  <si>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</si>
  <si>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</si>
  <si>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</si>
  <si>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</si>
  <si>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</si>
  <si>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</si>
  <si>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</si>
  <si>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</si>
  <si>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</si>
  <si>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</si>
  <si>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</si>
  <si>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</si>
  <si>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</si>
  <si>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</si>
  <si>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</si>
  <si>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</si>
  <si>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</si>
  <si>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</si>
  <si>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</si>
  <si>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</si>
  <si>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</si>
  <si>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</si>
  <si>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</si>
  <si>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</si>
  <si>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</si>
  <si>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</si>
  <si>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</si>
  <si>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</si>
  <si>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</si>
  <si>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</si>
  <si>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</si>
  <si>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</si>
  <si>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</si>
  <si>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</si>
  <si>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</si>
  <si>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</si>
  <si>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</si>
  <si>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</si>
  <si>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</si>
  <si>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</si>
  <si>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</si>
  <si>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</si>
  <si>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</si>
  <si>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</si>
  <si>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</si>
  <si>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</si>
  <si>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</si>
  <si>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</si>
  <si>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</si>
  <si>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</si>
  <si>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</si>
  <si>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</si>
  <si>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</si>
  <si>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</si>
  <si>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</si>
  <si>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</si>
  <si>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</si>
  <si>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</si>
  <si>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</si>
  <si>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</si>
  <si>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</si>
  <si>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Jahresbericht der Jugendfeuerwehr</t>
  </si>
  <si>
    <t>2022</t>
  </si>
  <si>
    <t>13.071.000.000</t>
  </si>
  <si>
    <t xml:space="preserve">Jugendfeuerwehr </t>
  </si>
  <si>
    <t>Nossendorf</t>
  </si>
  <si>
    <t xml:space="preserve">Kreis </t>
  </si>
  <si>
    <t>Mecklenburgische Seenplatte</t>
  </si>
  <si>
    <t/>
  </si>
  <si>
    <t xml:space="preserve">in der Jugendfeuerwehr gibt es 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</si>
  <si>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</si>
  <si>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</si>
  <si>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</si>
  <si>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</si>
  <si>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</si>
  <si>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</si>
  <si>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</si>
  <si>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</si>
  <si>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</si>
  <si>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</si>
  <si>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</si>
  <si>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</si>
  <si>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</si>
  <si>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</si>
  <si>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</si>
  <si>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Rösch</t>
  </si>
  <si>
    <t>Falk</t>
  </si>
  <si>
    <t>02.12.1982</t>
  </si>
  <si>
    <t>01.03.2019</t>
  </si>
  <si>
    <t>17111</t>
  </si>
  <si>
    <t>Hauptstraße 9a</t>
  </si>
  <si>
    <t>Formularstand: 18.03.2012</t>
  </si>
  <si>
    <t>Ostufer Kummerower See</t>
  </si>
  <si>
    <t>19.12.2022</t>
  </si>
  <si>
    <t>01.01.2013</t>
  </si>
  <si>
    <t>Knaak</t>
  </si>
  <si>
    <t>Frank</t>
  </si>
  <si>
    <t>14.12.1962</t>
  </si>
  <si>
    <t>20.01.2017</t>
  </si>
  <si>
    <t>Verchen</t>
  </si>
  <si>
    <t>Seestraße 13</t>
  </si>
  <si>
    <t>Pentz-Gnevezow</t>
  </si>
  <si>
    <t>25.12.2022</t>
  </si>
  <si>
    <t>01.01.1995</t>
  </si>
  <si>
    <t>Schmidt</t>
  </si>
  <si>
    <t>Rebecca</t>
  </si>
  <si>
    <t>28.07.1985</t>
  </si>
  <si>
    <t>10.03.2017</t>
  </si>
  <si>
    <t>Borrentin</t>
  </si>
  <si>
    <t>Pentz 34d</t>
  </si>
  <si>
    <t>01.01.2023</t>
  </si>
  <si>
    <t>Sarow</t>
  </si>
  <si>
    <t>01.04.1992</t>
  </si>
  <si>
    <t>Kaddatz</t>
  </si>
  <si>
    <t>Tony</t>
  </si>
  <si>
    <t>26.05.1992</t>
  </si>
  <si>
    <t>01.09.2019</t>
  </si>
  <si>
    <t>Törpin 3</t>
  </si>
  <si>
    <t>Sternfeld</t>
  </si>
  <si>
    <t>17.03.2000</t>
  </si>
  <si>
    <t>Müller</t>
  </si>
  <si>
    <t>Sarah</t>
  </si>
  <si>
    <t>12.02.1996</t>
  </si>
  <si>
    <t>Hohenmocker</t>
  </si>
  <si>
    <t>Dorfstraße 19</t>
  </si>
  <si>
    <t>Warrenzin</t>
  </si>
  <si>
    <t>11.01.2016</t>
  </si>
  <si>
    <t>Giese</t>
  </si>
  <si>
    <t>Martin</t>
  </si>
  <si>
    <t>25.10.1986</t>
  </si>
  <si>
    <t>Dorfstraße 23a</t>
  </si>
  <si>
    <t>Berichtsjahr</t>
  </si>
  <si>
    <t>Amt</t>
  </si>
  <si>
    <t>Demmin Land</t>
  </si>
  <si>
    <t>31.12.2022</t>
  </si>
  <si>
    <t>29.04.2019</t>
  </si>
  <si>
    <t>2023</t>
  </si>
  <si>
    <t>13.071.151.112</t>
  </si>
  <si>
    <t>03.12.1994</t>
  </si>
  <si>
    <t>Gesamtzahl am 31.12.2023</t>
  </si>
  <si>
    <t>am 31.12.2023</t>
  </si>
  <si>
    <t>Kletzin</t>
  </si>
  <si>
    <t>27.12.2022</t>
  </si>
  <si>
    <t>03.06.2007</t>
  </si>
  <si>
    <t>Kohls</t>
  </si>
  <si>
    <t>Mirko</t>
  </si>
  <si>
    <t>13.04.1983</t>
  </si>
  <si>
    <t>Dorfstraße 10</t>
  </si>
  <si>
    <t>Sanzkow</t>
  </si>
  <si>
    <t>Siedenbrünzow</t>
  </si>
  <si>
    <t>13.071.151.136</t>
  </si>
  <si>
    <t>Siebrecht</t>
  </si>
  <si>
    <t>Mario</t>
  </si>
  <si>
    <t>30.05.1986</t>
  </si>
  <si>
    <t>17129</t>
  </si>
  <si>
    <t>Bentzin</t>
  </si>
  <si>
    <t>Zarrenthin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</si>
</sst>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indexed="81"/>
      <name val="Tahoma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19" fillId="0" borderId="0" xfId="0" applyFont="1" applyBorder="1" applyAlignment="1" applyProtection="1"/>
    <xf numFmtId="14" fontId="14" fillId="0" borderId="0" xfId="0" applyNumberFormat="1" applyFont="1" applyAlignment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1" fillId="0" borderId="2" xfId="0" applyFont="1" applyFill="1" applyBorder="1" applyAlignment="1" applyProtection="1">
      <alignment horizontal="center"/>
    </xf>
    <xf numFmtId="0" fontId="20" fillId="0" borderId="0" xfId="0" applyFont="1" applyAlignment="1" applyProtection="1"/>
    <xf numFmtId="0" fontId="20" fillId="0" borderId="0" xfId="0" applyFont="1" applyAlignment="1" applyProtection="1">
      <alignment horizontal="right"/>
    </xf>
    <xf numFmtId="0" fontId="21" fillId="0" borderId="2" xfId="0" applyFont="1" applyBorder="1" applyAlignment="1" applyProtection="1">
      <alignment horizontal="center"/>
    </xf>
    <xf numFmtId="0" fontId="22" fillId="0" borderId="0" xfId="0" applyFont="1" applyBorder="1" applyAlignment="1" applyProtection="1"/>
    <xf numFmtId="0" fontId="22" fillId="0" borderId="10" xfId="0" applyFont="1" applyBorder="1" applyAlignment="1" applyProtection="1">
      <alignment horizontal="center"/>
    </xf>
    <xf numFmtId="0" fontId="22" fillId="0" borderId="0" xfId="0" applyFont="1" applyAlignment="1" applyProtection="1">
      <alignment horizontal="right"/>
    </xf>
    <xf numFmtId="0" fontId="22" fillId="0" borderId="0" xfId="0" applyFont="1" applyAlignment="1" applyProtection="1">
      <alignment horizontal="center"/>
    </xf>
    <xf numFmtId="0" fontId="20" fillId="0" borderId="0" xfId="0" applyFont="1" applyFill="1" applyAlignment="1" applyProtection="1"/>
    <xf numFmtId="0" fontId="23" fillId="0" borderId="0" xfId="0" applyFont="1" applyAlignment="1" applyProtection="1"/>
    <xf numFmtId="0" fontId="20" fillId="0" borderId="0" xfId="0" applyFont="1" applyFill="1" applyAlignment="1" applyProtection="1">
      <alignment horizontal="left"/>
    </xf>
    <xf numFmtId="0" fontId="20" fillId="2" borderId="0" xfId="0" applyFont="1" applyFill="1" applyAlignment="1" applyProtection="1"/>
    <xf numFmtId="0" fontId="21" fillId="0" borderId="0" xfId="0" applyFont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2" fillId="0" borderId="0" xfId="0" applyFont="1" applyFill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right"/>
    </xf>
    <xf numFmtId="0" fontId="22" fillId="0" borderId="0" xfId="0" applyFont="1" applyAlignment="1" applyProtection="1"/>
    <xf numFmtId="0" fontId="21" fillId="0" borderId="2" xfId="0" applyFont="1" applyBorder="1" applyAlignment="1" applyProtection="1">
      <alignment horizontal="right"/>
    </xf>
    <xf numFmtId="0" fontId="21" fillId="0" borderId="0" xfId="0" applyFont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49" fontId="21" fillId="0" borderId="11" xfId="0" applyNumberFormat="1" applyFont="1" applyBorder="1" applyAlignment="1" applyProtection="1"/>
    <xf numFmtId="0" fontId="22" fillId="0" borderId="0" xfId="0" applyFont="1" applyAlignment="1" applyProtection="1">
      <alignment horizontal="left"/>
    </xf>
    <xf numFmtId="0" fontId="22" fillId="0" borderId="0" xfId="0" applyFont="1" applyFill="1" applyAlignment="1" applyProtection="1"/>
    <xf numFmtId="0" fontId="22" fillId="0" borderId="0" xfId="0" applyFont="1" applyFill="1" applyBorder="1" applyAlignment="1" applyProtection="1"/>
    <xf numFmtId="0" fontId="9" fillId="0" borderId="0" xfId="0" applyFont="1" applyAlignment="1" applyProtection="1"/>
    <xf numFmtId="0" fontId="21" fillId="0" borderId="0" xfId="0" applyFont="1" applyAlignment="1" applyProtection="1"/>
    <xf numFmtId="0" fontId="3" fillId="3" borderId="2" xfId="0" applyFont="1" applyFill="1" applyBorder="1" applyAlignment="1" applyProtection="1"/>
    <xf numFmtId="0" fontId="21" fillId="0" borderId="0" xfId="0" applyFont="1" applyFill="1" applyAlignment="1" applyProtection="1">
      <alignment horizontal="right"/>
    </xf>
    <xf numFmtId="0" fontId="24" fillId="0" borderId="9" xfId="0" applyFont="1" applyBorder="1" applyAlignment="1" applyProtection="1"/>
    <xf numFmtId="0" fontId="24" fillId="0" borderId="0" xfId="0" applyFont="1" applyAlignment="1" applyProtection="1">
      <alignment horizontal="right"/>
    </xf>
    <xf numFmtId="0" fontId="24" fillId="0" borderId="0" xfId="0" applyFont="1" applyBorder="1" applyAlignment="1" applyProtection="1"/>
    <xf numFmtId="0" fontId="24" fillId="0" borderId="0" xfId="0" applyFont="1" applyBorder="1" applyAlignment="1" applyProtection="1">
      <alignment horizontal="right"/>
    </xf>
    <xf numFmtId="14" fontId="19" fillId="0" borderId="0" xfId="0" applyNumberFormat="1" applyFont="1" applyBorder="1" applyAlignment="1" applyProtection="1"/>
    <xf numFmtId="0" fontId="7" fillId="0" borderId="0" xfId="0" applyFont="1" applyAlignment="1" applyProtection="1"/>
    <xf numFmtId="0" fontId="13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1" fillId="0" borderId="2" xfId="0" applyFont="1" applyBorder="1" applyAlignment="1" applyProtection="1"/>
    <xf numFmtId="0" fontId="13" fillId="0" borderId="0" xfId="0" applyFont="1" applyBorder="1" applyAlignment="1" applyProtection="1"/>
    <xf numFmtId="0" fontId="13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0" fontId="21" fillId="0" borderId="0" xfId="0" applyFont="1" applyFill="1" applyAlignment="1" applyProtection="1">
      <alignment horizontal="right" vertical="top"/>
    </xf>
    <xf numFmtId="0" fontId="13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3" fillId="0" borderId="12" xfId="0" applyFont="1" applyBorder="1" applyAlignment="1" applyProtection="1"/>
    <xf numFmtId="0" fontId="2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4" fillId="0" borderId="6" xfId="0" applyNumberFormat="1" applyFont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4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8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1" fillId="0" borderId="7" xfId="0" applyFont="1" applyBorder="1" applyAlignment="1" applyProtection="1"/>
    <xf numFmtId="49" fontId="21" fillId="0" borderId="6" xfId="0" applyNumberFormat="1" applyFont="1" applyBorder="1" applyAlignment="1" applyProtection="1"/>
    <xf numFmtId="0" fontId="21" fillId="0" borderId="6" xfId="0" applyFont="1" applyBorder="1" applyAlignment="1" applyProtection="1"/>
    <xf numFmtId="49" fontId="21" fillId="0" borderId="5" xfId="0" applyNumberFormat="1" applyFont="1" applyBorder="1" applyAlignment="1" applyProtection="1">
      <alignment horizontal="left"/>
    </xf>
    <xf numFmtId="0" fontId="21" fillId="0" borderId="5" xfId="0" applyFont="1" applyBorder="1" applyAlignment="1" applyProtection="1"/>
    <xf numFmtId="0" fontId="21" fillId="0" borderId="6" xfId="0" applyFont="1" applyBorder="1" applyAlignment="1" applyProtection="1">
      <alignment horizontal="left"/>
    </xf>
    <xf numFmtId="0" fontId="14" fillId="0" borderId="0" xfId="0" applyFont="1" applyAlignment="1" applyProtection="1">
      <alignment horizontal="right"/>
      <protection hidden="1"/>
    </xf>
    <xf numFmtId="0" fontId="29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29" fillId="3" borderId="6" xfId="0" applyFont="1" applyFill="1" applyBorder="1" applyProtection="1">
      <protection hidden="1"/>
    </xf>
    <xf numFmtId="0" fontId="12" fillId="3" borderId="6" xfId="0" applyFont="1" applyFill="1" applyBorder="1" applyProtection="1">
      <protection hidden="1"/>
    </xf>
    <xf numFmtId="0" fontId="12" fillId="3" borderId="17" xfId="0" applyFont="1" applyFill="1" applyBorder="1" applyProtection="1">
      <protection hidden="1"/>
    </xf>
    <xf numFmtId="0" fontId="30" fillId="0" borderId="0" xfId="0" applyFont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31" fillId="0" borderId="0" xfId="2" applyFont="1" applyFill="1" applyBorder="1" applyAlignment="1">
      <alignment horizontal="right"/>
    </xf>
    <xf numFmtId="0" fontId="31" fillId="0" borderId="0" xfId="2" applyFont="1" applyFill="1" applyBorder="1" applyAlignment="1">
      <alignment horizontal="left"/>
    </xf>
    <xf numFmtId="0" fontId="31" fillId="0" borderId="0" xfId="3" applyFont="1" applyFill="1" applyBorder="1" applyAlignment="1">
      <alignment horizontal="right"/>
    </xf>
    <xf numFmtId="0" fontId="31" fillId="0" borderId="0" xfId="3" applyFont="1" applyFill="1" applyBorder="1" applyAlignment="1">
      <alignment horizontal="left"/>
    </xf>
    <xf numFmtId="49" fontId="14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3" fillId="0" borderId="0" xfId="0" applyFont="1" applyAlignment="1" applyProtection="1"/>
    <xf numFmtId="0" fontId="34" fillId="0" borderId="0" xfId="0" applyFont="1" applyProtection="1">
      <protection hidden="1"/>
    </xf>
    <xf numFmtId="0" fontId="21" fillId="0" borderId="0" xfId="0" applyFont="1" applyAlignment="1" applyProtection="1">
      <alignment horizontal="right"/>
    </xf>
    <xf numFmtId="0" fontId="21" fillId="2" borderId="1" xfId="0" applyFont="1" applyFill="1" applyBorder="1" applyAlignment="1" applyProtection="1">
      <alignment horizontal="right"/>
    </xf>
    <xf numFmtId="0" fontId="21" fillId="0" borderId="2" xfId="0" applyFont="1" applyFill="1" applyBorder="1" applyAlignment="1" applyProtection="1">
      <alignment horizontal="right"/>
    </xf>
    <xf numFmtId="0" fontId="21" fillId="0" borderId="2" xfId="0" applyFont="1" applyFill="1" applyBorder="1" applyAlignment="1" applyProtection="1"/>
    <xf numFmtId="0" fontId="36" fillId="0" borderId="18" xfId="0" applyFont="1" applyBorder="1" applyAlignment="1" applyProtection="1">
      <alignment horizontal="left"/>
    </xf>
    <xf numFmtId="0" fontId="37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1" fillId="0" borderId="9" xfId="0" applyNumberFormat="1" applyFont="1" applyBorder="1" applyAlignment="1" applyProtection="1">
      <alignment horizontal="center"/>
    </xf>
    <xf numFmtId="0" fontId="21" fillId="2" borderId="2" xfId="0" applyFont="1" applyFill="1" applyBorder="1" applyAlignment="1" applyProtection="1">
      <alignment horizontal="center"/>
    </xf>
    <xf numFmtId="0" fontId="21" fillId="2" borderId="2" xfId="0" applyFont="1" applyFill="1" applyBorder="1" applyAlignment="1" applyProtection="1"/>
    <xf numFmtId="0" fontId="21" fillId="0" borderId="19" xfId="0" applyFont="1" applyFill="1" applyBorder="1" applyAlignment="1" applyProtection="1">
      <alignment horizontal="center"/>
    </xf>
    <xf numFmtId="0" fontId="21" fillId="0" borderId="11" xfId="0" applyFont="1" applyBorder="1" applyAlignment="1" applyProtection="1"/>
    <xf numFmtId="49" fontId="21" fillId="0" borderId="5" xfId="0" applyNumberFormat="1" applyFont="1" applyBorder="1" applyAlignment="1" applyProtection="1"/>
    <xf numFmtId="0" fontId="21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0" fillId="0" borderId="8" xfId="0" applyFont="1" applyBorder="1" applyAlignment="1" applyProtection="1">
      <alignment horizontal="right"/>
    </xf>
    <xf numFmtId="0" fontId="20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1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4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8" fillId="0" borderId="13" xfId="0" applyFont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0" fillId="0" borderId="0" xfId="0" applyFont="1" applyFill="1" applyBorder="1" applyAlignment="1" applyProtection="1"/>
    <xf numFmtId="14" fontId="21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39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5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2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2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8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1" fillId="0" borderId="0" xfId="0" applyFont="1" applyFill="1" applyAlignment="1" applyProtection="1">
      <alignment horizontal="right" vertical="top" wrapText="1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1" fillId="0" borderId="8" xfId="0" applyFont="1" applyBorder="1" applyAlignment="1" applyProtection="1">
      <alignment horizontal="center"/>
    </xf>
    <xf numFmtId="0" fontId="21" fillId="0" borderId="8" xfId="0" applyFont="1" applyFill="1" applyBorder="1" applyAlignment="1" applyProtection="1">
      <alignment horizontal="center"/>
    </xf>
    <xf numFmtId="49" fontId="21" fillId="0" borderId="4" xfId="0" applyNumberFormat="1" applyFont="1" applyFill="1" applyBorder="1" applyAlignment="1" applyProtection="1">
      <alignment horizontal="center"/>
    </xf>
    <xf numFmtId="49" fontId="21" fillId="0" borderId="0" xfId="0" applyNumberFormat="1" applyFont="1" applyFill="1" applyBorder="1" applyAlignment="1" applyProtection="1">
      <alignment horizontal="center"/>
    </xf>
    <xf numFmtId="49" fontId="21" fillId="0" borderId="1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protection hidden="1"/>
    </xf>
    <xf numFmtId="49" fontId="9" fillId="0" borderId="5" xfId="0" applyNumberFormat="1" applyFont="1" applyBorder="1" applyAlignme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  <xf numFmtId="0" fontId="35" fillId="3" borderId="16" xfId="0" applyFont="1" applyFill="1" applyBorder="1" applyAlignment="1" applyProtection="1">
      <protection hidden="1"/>
    </xf>
    <xf numFmtId="0" fontId="35" fillId="3" borderId="6" xfId="0" applyFont="1" applyFill="1" applyBorder="1" applyAlignment="1" applyProtection="1">
      <protection hidden="1"/>
    </xf>
    <xf numFmtId="0" fontId="35" fillId="3" borderId="17" xfId="0" applyFont="1" applyFill="1" applyBorder="1" applyAlignment="1" applyProtection="1">
      <protection hidden="1"/>
    </xf>
    <xf numFmtId="0" fontId="12" fillId="3" borderId="25" xfId="0" applyFont="1" applyFill="1" applyBorder="1" applyAlignment="1" applyProtection="1">
      <protection hidden="1"/>
    </xf>
    <xf numFmtId="0" fontId="12" fillId="3" borderId="26" xfId="0" applyFont="1" applyFill="1" applyBorder="1" applyAlignment="1" applyProtection="1">
      <protection hidden="1"/>
    </xf>
    <xf numFmtId="0" fontId="12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14" fillId="0" borderId="18" xfId="1" applyFont="1" applyBorder="1" applyAlignment="1" applyProtection="1">
      <protection hidden="1"/>
    </xf>
    <xf numFmtId="0" fontId="14" fillId="0" borderId="22" xfId="0" applyFont="1" applyBorder="1" applyAlignment="1" applyProtection="1">
      <protection hidden="1"/>
    </xf>
    <xf numFmtId="0" fontId="35" fillId="3" borderId="15" xfId="0" applyFont="1" applyFill="1" applyBorder="1" applyAlignment="1" applyProtection="1">
      <protection hidden="1"/>
    </xf>
    <xf numFmtId="0" fontId="35" fillId="3" borderId="0" xfId="0" applyFont="1" applyFill="1" applyBorder="1" applyAlignment="1" applyProtection="1">
      <protection hidden="1"/>
    </xf>
    <xf numFmtId="0" fontId="35" fillId="3" borderId="14" xfId="0" applyFont="1" applyFill="1" applyBorder="1" applyAlignment="1" applyProtection="1"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18</c:v>
                </c:pt>
                <c:pt idx="4">
                  <c:v>15</c:v>
                </c:pt>
                <c:pt idx="5">
                  <c:v>13</c:v>
                </c:pt>
                <c:pt idx="6">
                  <c:v>17</c:v>
                </c:pt>
                <c:pt idx="7">
                  <c:v>11</c:v>
                </c:pt>
                <c:pt idx="8">
                  <c:v>10</c:v>
                </c:pt>
                <c:pt idx="9">
                  <c:v>5</c:v>
                </c:pt>
                <c:pt idx="10">
                  <c:v>7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3-4796-A40D-51A71AC6F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4501391"/>
        <c:axId val="1"/>
        <c:axId val="0"/>
      </c:bar3DChart>
      <c:catAx>
        <c:axId val="774501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450139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1-4ECD-9F28-F700D794A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4498191"/>
        <c:axId val="1"/>
        <c:axId val="0"/>
      </c:bar3DChart>
      <c:catAx>
        <c:axId val="7744981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449819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8-434B-BAA5-E16F80633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4502191"/>
        <c:axId val="1"/>
        <c:axId val="0"/>
      </c:bar3DChart>
      <c:catAx>
        <c:axId val="7745021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4502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00000000-0008-0000-0400-000018A40100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topLeftCell="A21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51" t="s">
        <v>122</v>
      </c>
      <c r="B1" s="252"/>
      <c r="C1" s="252"/>
      <c r="D1" s="252"/>
      <c r="E1" s="252"/>
      <c r="F1" s="252"/>
      <c r="G1" s="252"/>
      <c r="H1" s="252"/>
      <c r="I1" s="252"/>
    </row>
    <row r="2" spans="1:9" ht="5.25" customHeight="1" x14ac:dyDescent="0.2">
      <c r="A2" s="127" t="s">
        <v>1222</v>
      </c>
    </row>
    <row r="3" spans="1:9" x14ac:dyDescent="0.2">
      <c r="A3" s="253" t="s">
        <v>136</v>
      </c>
      <c r="B3" s="253"/>
      <c r="C3" s="253"/>
      <c r="D3" s="253"/>
      <c r="E3" s="253"/>
      <c r="F3" s="253"/>
      <c r="G3" s="253"/>
      <c r="H3" s="253"/>
      <c r="I3" s="253"/>
    </row>
    <row r="4" spans="1:9" ht="7.5" customHeight="1" thickBot="1" x14ac:dyDescent="0.25"/>
    <row r="5" spans="1:9" ht="20.25" customHeight="1" thickBot="1" x14ac:dyDescent="0.25">
      <c r="A5" s="128" t="s">
        <v>1223</v>
      </c>
      <c r="B5" s="128"/>
      <c r="C5" s="261" t="s">
        <v>1224</v>
      </c>
      <c r="D5" s="262"/>
      <c r="E5" s="263"/>
      <c r="F5" s="130"/>
      <c r="G5" s="190" t="str">
        <f>RIGHT(A38,10)</f>
        <v>15.02.2014</v>
      </c>
      <c r="H5" s="131" t="s">
        <v>142</v>
      </c>
      <c r="I5" s="132" t="s">
        <v>1153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66" t="s">
        <v>1154</v>
      </c>
      <c r="D7" s="267"/>
      <c r="E7" s="134"/>
      <c r="F7" s="130"/>
      <c r="H7" s="131" t="s">
        <v>141</v>
      </c>
      <c r="I7" s="137" t="s">
        <v>1225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57" t="s">
        <v>111</v>
      </c>
      <c r="D9" s="258"/>
      <c r="E9" s="259"/>
      <c r="F9" s="138"/>
      <c r="H9" s="139" t="s">
        <v>143</v>
      </c>
      <c r="I9" s="142" t="s">
        <v>1201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57" t="s">
        <v>1159</v>
      </c>
      <c r="D11" s="258"/>
      <c r="E11" s="259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60"/>
    </row>
    <row r="13" spans="1:9" ht="13.5" customHeight="1" thickBot="1" x14ac:dyDescent="0.25">
      <c r="A13" s="128" t="s">
        <v>128</v>
      </c>
      <c r="C13" s="257" t="s">
        <v>1158</v>
      </c>
      <c r="D13" s="264"/>
      <c r="E13" s="265"/>
      <c r="F13" s="138"/>
      <c r="G13" s="141"/>
      <c r="H13" s="167"/>
      <c r="I13" s="260"/>
    </row>
    <row r="14" spans="1:9" ht="8.25" customHeight="1" thickBot="1" x14ac:dyDescent="0.25"/>
    <row r="15" spans="1:9" ht="13.5" thickBot="1" x14ac:dyDescent="0.25">
      <c r="A15" s="128" t="s">
        <v>140</v>
      </c>
      <c r="C15" s="247" t="s">
        <v>120</v>
      </c>
      <c r="D15" s="248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6</v>
      </c>
      <c r="E18" s="147">
        <v>8</v>
      </c>
      <c r="F18" s="138"/>
    </row>
    <row r="19" spans="1:9" ht="13.5" thickBot="1" x14ac:dyDescent="0.25">
      <c r="C19" s="143"/>
      <c r="G19" s="131" t="s">
        <v>144</v>
      </c>
      <c r="H19" s="255" t="s">
        <v>1159</v>
      </c>
      <c r="I19" s="256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75" t="s">
        <v>1159</v>
      </c>
      <c r="I21" s="27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54" t="s">
        <v>1195</v>
      </c>
      <c r="C23" s="254"/>
      <c r="D23" s="131" t="s">
        <v>57</v>
      </c>
      <c r="E23" s="274" t="s">
        <v>1196</v>
      </c>
      <c r="F23" s="274"/>
      <c r="G23" s="274"/>
      <c r="H23" s="131" t="s">
        <v>58</v>
      </c>
      <c r="I23" s="149" t="s">
        <v>1197</v>
      </c>
    </row>
    <row r="24" spans="1:9" s="150" customFormat="1" ht="15" customHeight="1" thickBot="1" x14ac:dyDescent="0.25">
      <c r="A24" s="131" t="s">
        <v>59</v>
      </c>
      <c r="B24" s="250" t="s">
        <v>1159</v>
      </c>
      <c r="C24" s="250"/>
      <c r="D24" s="131" t="s">
        <v>60</v>
      </c>
      <c r="E24" s="249" t="s">
        <v>157</v>
      </c>
      <c r="F24" s="249"/>
      <c r="G24" s="249"/>
      <c r="H24" s="151" t="str">
        <f>C15</f>
        <v>GJFW seit:</v>
      </c>
      <c r="I24" s="152" t="s">
        <v>1226</v>
      </c>
    </row>
    <row r="25" spans="1:9" s="150" customFormat="1" ht="15" customHeight="1" thickBot="1" x14ac:dyDescent="0.25">
      <c r="A25" s="131" t="s">
        <v>62</v>
      </c>
      <c r="B25" s="153" t="s">
        <v>1180</v>
      </c>
      <c r="C25" s="274" t="s">
        <v>1199</v>
      </c>
      <c r="D25" s="274"/>
      <c r="E25" s="249" t="s">
        <v>1200</v>
      </c>
      <c r="F25" s="249"/>
      <c r="G25" s="249"/>
      <c r="H25" s="131" t="s">
        <v>63</v>
      </c>
      <c r="I25" s="152" t="s">
        <v>1159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1159</v>
      </c>
    </row>
    <row r="27" spans="1:9" ht="3.75" customHeight="1" thickBot="1" x14ac:dyDescent="0.25"/>
    <row r="28" spans="1:9" x14ac:dyDescent="0.2">
      <c r="A28" s="271" t="s">
        <v>163</v>
      </c>
      <c r="B28" s="272"/>
      <c r="C28" s="272"/>
      <c r="D28" s="272"/>
      <c r="E28" s="272"/>
      <c r="F28" s="272"/>
      <c r="G28" s="272"/>
      <c r="H28" s="272"/>
      <c r="I28" s="273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77" t="s">
        <v>161</v>
      </c>
      <c r="B30" s="278"/>
      <c r="C30" s="278"/>
      <c r="D30" s="278"/>
      <c r="E30" s="278"/>
      <c r="F30" s="278"/>
      <c r="G30" s="278"/>
      <c r="H30" s="278"/>
      <c r="I30" s="27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68" t="s">
        <v>162</v>
      </c>
      <c r="B32" s="269"/>
      <c r="C32" s="269"/>
      <c r="D32" s="269"/>
      <c r="E32" s="269"/>
      <c r="F32" s="269"/>
      <c r="G32" s="269"/>
      <c r="H32" s="269"/>
      <c r="I32" s="270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F3VVWX/4Kt88Ol8qVi202OSCdtMJfbLkODQe3y32xn/en6beN43OPYIlOELZI1HUeG8+NEM2EWO+hK7dEUq3TQ==" saltValue="j4as5R3XoOeuBpVCDHX6WQ==" spinCount="100000" sheet="1" objects="1" scenarios="1" selectLockedCells="1" selectUnlockedCells="1"/>
  <mergeCells count="20">
    <mergeCell ref="A32:I32"/>
    <mergeCell ref="A28:I28"/>
    <mergeCell ref="C25:D25"/>
    <mergeCell ref="E25:G25"/>
    <mergeCell ref="H21:I21"/>
    <mergeCell ref="E23:G23"/>
    <mergeCell ref="A30:I30"/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1152</v>
      </c>
      <c r="D1" s="220" t="s">
        <v>1153</v>
      </c>
      <c r="J1" s="164">
        <v>7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1154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1155</v>
      </c>
      <c r="B4" s="100" t="s">
        <v>1216</v>
      </c>
      <c r="C4" s="100"/>
      <c r="D4" s="100"/>
      <c r="E4" s="21"/>
      <c r="G4" s="101"/>
      <c r="H4" s="214" t="s">
        <v>69</v>
      </c>
      <c r="I4" s="21"/>
      <c r="J4" s="21"/>
      <c r="K4" s="100" t="s">
        <v>1216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1157</v>
      </c>
      <c r="B6" s="102" t="s">
        <v>1158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1159</v>
      </c>
      <c r="M7" s="104" t="s">
        <v>1193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1160</v>
      </c>
    </row>
    <row r="9" spans="1:13" ht="10.15" customHeight="1" x14ac:dyDescent="0.2">
      <c r="A9" s="24" t="s">
        <v>72</v>
      </c>
      <c r="B9" s="199" t="s">
        <v>1217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1161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1159</v>
      </c>
      <c r="C11" s="33" t="s">
        <v>1</v>
      </c>
      <c r="D11" s="46"/>
      <c r="E11" s="46"/>
      <c r="F11" s="84"/>
      <c r="G11" s="84"/>
      <c r="H11" s="84"/>
      <c r="K11" s="74" t="s">
        <v>1162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1163</v>
      </c>
      <c r="B15" s="110">
        <v>7</v>
      </c>
      <c r="C15" s="110">
        <v>6</v>
      </c>
      <c r="D15" s="194">
        <v>13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2</v>
      </c>
      <c r="D17" s="194">
        <v>2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7</v>
      </c>
      <c r="C20" s="194">
        <v>8</v>
      </c>
      <c r="D20" s="194">
        <v>15</v>
      </c>
      <c r="E20" s="21"/>
      <c r="F20" s="110">
        <v>10</v>
      </c>
      <c r="G20" s="75">
        <v>1</v>
      </c>
      <c r="H20" s="75">
        <v>4</v>
      </c>
      <c r="I20" s="75">
        <v>5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3</v>
      </c>
      <c r="I21" s="75">
        <v>4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2</v>
      </c>
      <c r="H22" s="75">
        <v>1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1164</v>
      </c>
      <c r="B26" s="194">
        <v>7</v>
      </c>
      <c r="C26" s="194">
        <v>8</v>
      </c>
      <c r="D26" s="194">
        <v>15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1165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8</v>
      </c>
      <c r="I31" s="72">
        <v>15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1167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1168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1169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1171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1172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28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</v>
      </c>
      <c r="C53" s="105" t="s">
        <v>37</v>
      </c>
      <c r="D53" s="46"/>
      <c r="E53" s="46"/>
      <c r="G53" s="121"/>
      <c r="H53" s="193">
        <v>8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1173</v>
      </c>
      <c r="D71" s="46"/>
      <c r="E71" s="46"/>
      <c r="G71" s="91"/>
      <c r="H71" s="91" t="s">
        <v>144</v>
      </c>
      <c r="I71" s="203" t="s">
        <v>1159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4</v>
      </c>
      <c r="C73" s="88" t="s">
        <v>1174</v>
      </c>
      <c r="E73" s="46"/>
      <c r="G73" s="78"/>
      <c r="H73" s="78" t="s">
        <v>1147</v>
      </c>
      <c r="I73" s="203" t="s">
        <v>1159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16</v>
      </c>
      <c r="C74" s="95" t="s">
        <v>1175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1218</v>
      </c>
      <c r="C76" s="170"/>
      <c r="D76" s="170"/>
      <c r="E76" s="46"/>
      <c r="F76" s="25" t="s">
        <v>57</v>
      </c>
      <c r="G76" s="171" t="s">
        <v>1219</v>
      </c>
      <c r="H76" s="171"/>
      <c r="I76" s="171"/>
      <c r="J76" s="46"/>
      <c r="K76" s="25" t="s">
        <v>58</v>
      </c>
      <c r="L76" s="170" t="s">
        <v>1220</v>
      </c>
      <c r="M76" s="170"/>
    </row>
    <row r="77" spans="1:13" ht="10.9" customHeight="1" thickBot="1" x14ac:dyDescent="0.25">
      <c r="A77" s="25" t="s">
        <v>59</v>
      </c>
      <c r="B77" s="172" t="s">
        <v>1159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1217</v>
      </c>
      <c r="M77" s="204"/>
    </row>
    <row r="78" spans="1:13" ht="10.9" customHeight="1" thickBot="1" x14ac:dyDescent="0.25">
      <c r="A78" s="25" t="s">
        <v>62</v>
      </c>
      <c r="B78" s="173" t="s">
        <v>1180</v>
      </c>
      <c r="C78" s="174" t="s">
        <v>1216</v>
      </c>
      <c r="D78" s="174"/>
      <c r="E78" s="49"/>
      <c r="F78" s="173"/>
      <c r="G78" s="173" t="s">
        <v>1221</v>
      </c>
      <c r="H78" s="173"/>
      <c r="I78" s="173"/>
      <c r="J78" s="46"/>
      <c r="K78" s="25" t="s">
        <v>63</v>
      </c>
      <c r="L78" s="204" t="s">
        <v>1159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1159</v>
      </c>
      <c r="M79" s="204"/>
    </row>
    <row r="80" spans="1:13" x14ac:dyDescent="0.2">
      <c r="A80" s="189" t="s">
        <v>1182</v>
      </c>
    </row>
  </sheetData>
  <sheetProtection algorithmName="SHA-512" hashValue="zz6DKvolsQyJ3bZy1L/iI4ahp7ZMuljtFpAwGmshzc8FsCBAXGWic58FxeDEtbb+O/ig1udvLNR48ZVXgetV3w==" saltValue="YRsaOICBpK+jWtm/g/W4VA==" spinCount="100000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1152</v>
      </c>
      <c r="D1" s="220" t="s">
        <v>1153</v>
      </c>
      <c r="J1" s="164">
        <v>8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1241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1155</v>
      </c>
      <c r="B4" s="100" t="s">
        <v>1239</v>
      </c>
      <c r="C4" s="100"/>
      <c r="D4" s="100"/>
      <c r="E4" s="21"/>
      <c r="G4" s="101"/>
      <c r="H4" s="214" t="s">
        <v>69</v>
      </c>
      <c r="I4" s="21"/>
      <c r="J4" s="21"/>
      <c r="K4" s="100" t="s">
        <v>1240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1157</v>
      </c>
      <c r="B6" s="102" t="s">
        <v>1158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1159</v>
      </c>
      <c r="M7" s="104" t="s">
        <v>1201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1160</v>
      </c>
    </row>
    <row r="9" spans="1:13" ht="10.15" customHeight="1" x14ac:dyDescent="0.2">
      <c r="A9" s="24" t="s">
        <v>72</v>
      </c>
      <c r="B9" s="199" t="s">
        <v>1225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1161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1159</v>
      </c>
      <c r="C11" s="33" t="s">
        <v>1</v>
      </c>
      <c r="D11" s="46"/>
      <c r="E11" s="46"/>
      <c r="F11" s="84"/>
      <c r="G11" s="84"/>
      <c r="H11" s="84"/>
      <c r="K11" s="74" t="s">
        <v>1162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1163</v>
      </c>
      <c r="B15" s="110">
        <v>0</v>
      </c>
      <c r="C15" s="110">
        <v>0</v>
      </c>
      <c r="D15" s="194"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0</v>
      </c>
      <c r="C20" s="194">
        <v>0</v>
      </c>
      <c r="D20" s="194"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1164</v>
      </c>
      <c r="B26" s="194">
        <v>0</v>
      </c>
      <c r="C26" s="194">
        <v>0</v>
      </c>
      <c r="D26" s="194"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1165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0</v>
      </c>
      <c r="H31" s="72">
        <v>0</v>
      </c>
      <c r="I31" s="72"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1167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1168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1169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1171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1172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1173</v>
      </c>
      <c r="D71" s="46"/>
      <c r="E71" s="46"/>
      <c r="G71" s="91"/>
      <c r="H71" s="91" t="s">
        <v>144</v>
      </c>
      <c r="I71" s="203" t="s">
        <v>1159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1174</v>
      </c>
      <c r="E73" s="46"/>
      <c r="G73" s="78"/>
      <c r="H73" s="78" t="s">
        <v>1147</v>
      </c>
      <c r="I73" s="203" t="s">
        <v>1159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1175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1242</v>
      </c>
      <c r="C76" s="170"/>
      <c r="D76" s="170"/>
      <c r="E76" s="46"/>
      <c r="F76" s="25" t="s">
        <v>57</v>
      </c>
      <c r="G76" s="171" t="s">
        <v>1243</v>
      </c>
      <c r="H76" s="171"/>
      <c r="I76" s="171"/>
      <c r="J76" s="46"/>
      <c r="K76" s="25" t="s">
        <v>58</v>
      </c>
      <c r="L76" s="170" t="s">
        <v>1244</v>
      </c>
      <c r="M76" s="170"/>
    </row>
    <row r="77" spans="1:13" ht="10.9" customHeight="1" thickBot="1" x14ac:dyDescent="0.25">
      <c r="A77" s="25" t="s">
        <v>59</v>
      </c>
      <c r="B77" s="172" t="s">
        <v>1159</v>
      </c>
      <c r="C77" s="172"/>
      <c r="D77" s="172"/>
      <c r="E77" s="46"/>
      <c r="F77" s="25" t="s">
        <v>60</v>
      </c>
      <c r="G77" s="173" t="s">
        <v>160</v>
      </c>
      <c r="H77" s="173"/>
      <c r="I77" s="173"/>
      <c r="J77" s="46"/>
      <c r="K77" s="125" t="s">
        <v>61</v>
      </c>
      <c r="L77" s="204" t="s">
        <v>1225</v>
      </c>
      <c r="M77" s="204"/>
    </row>
    <row r="78" spans="1:13" ht="10.9" customHeight="1" thickBot="1" x14ac:dyDescent="0.25">
      <c r="A78" s="25" t="s">
        <v>62</v>
      </c>
      <c r="B78" s="173" t="s">
        <v>1245</v>
      </c>
      <c r="C78" s="174" t="s">
        <v>1246</v>
      </c>
      <c r="D78" s="174"/>
      <c r="E78" s="49"/>
      <c r="F78" s="173"/>
      <c r="G78" s="173" t="s">
        <v>1247</v>
      </c>
      <c r="H78" s="173"/>
      <c r="I78" s="173"/>
      <c r="J78" s="46"/>
      <c r="K78" s="25" t="s">
        <v>63</v>
      </c>
      <c r="L78" s="204" t="s">
        <v>1159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1159</v>
      </c>
      <c r="M79" s="204"/>
    </row>
    <row r="80" spans="1:13" x14ac:dyDescent="0.2">
      <c r="A80" s="189" t="s">
        <v>1182</v>
      </c>
    </row>
  </sheetData>
  <sheetProtection algorithmName="SHA-512" hashValue="0o9RKot7WA8BbOR/vztONJ6V8ARoHiELqT8AZYPklJ4Yq8tIYviS5po0df7wNOO54o7SK+Pm0ehCH4eHEL/ilA==" saltValue="INy14LW2tAE+w2jTHOhTig==" spinCount="100000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13.071.000.000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Demmin Land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6</v>
      </c>
      <c r="C10" s="72">
        <f>liesmich!$E$18</f>
        <v>8</v>
      </c>
      <c r="D10" s="73" t="s">
        <v>1089</v>
      </c>
      <c r="E10" s="46"/>
      <c r="K10" s="74" t="s">
        <v>1149</v>
      </c>
      <c r="L10" s="75">
        <f>SUM('Nossendorf:x30'!L10)</f>
        <v>6</v>
      </c>
      <c r="M10" s="75">
        <f>SUM('Nossendorf:x30'!M10)</f>
        <v>6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SUM('Nossendorf:x30'!L11)</f>
        <v>0</v>
      </c>
      <c r="M11" s="75">
        <f>SUM('Nossendorf:x30'!M11)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SUM('Nossendorf:x30'!B15)</f>
        <v>51</v>
      </c>
      <c r="C15" s="72">
        <f>SUM('Nossendorf:x30'!C15)</f>
        <v>36</v>
      </c>
      <c r="D15" s="194">
        <f>SUM(B15:C15)</f>
        <v>87</v>
      </c>
      <c r="E15" s="21"/>
      <c r="F15" s="89" t="s">
        <v>1131</v>
      </c>
      <c r="G15" s="75">
        <f>SUM('Nossendorf:x30'!G15)</f>
        <v>0</v>
      </c>
      <c r="H15" s="75">
        <f>SUM('Nossendorf:x30'!H15)</f>
        <v>1</v>
      </c>
      <c r="I15" s="75">
        <f>SUM(G15:H15)</f>
        <v>1</v>
      </c>
      <c r="J15" s="46"/>
      <c r="K15" s="227"/>
      <c r="L15" s="238" t="s">
        <v>15</v>
      </c>
      <c r="M15" s="241">
        <f>SUM('Nossendorf:x30'!M15)</f>
        <v>1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SUM('Nossendorf:x30'!G16)</f>
        <v>1</v>
      </c>
      <c r="H16" s="75">
        <f>SUM('Nossendorf:x30'!H16)</f>
        <v>0</v>
      </c>
      <c r="I16" s="75">
        <f t="shared" ref="I16:I29" si="0">SUM(G16:H16)</f>
        <v>1</v>
      </c>
      <c r="J16" s="46"/>
      <c r="K16" s="227"/>
      <c r="L16" s="238" t="s">
        <v>75</v>
      </c>
      <c r="M16" s="241">
        <f>SUM('Nossendorf:x30'!M16)</f>
        <v>1</v>
      </c>
    </row>
    <row r="17" spans="1:13" ht="10.5" customHeight="1" x14ac:dyDescent="0.2">
      <c r="A17" s="90" t="s">
        <v>78</v>
      </c>
      <c r="B17" s="72">
        <f>SUM('Nossendorf:x30'!B17)</f>
        <v>15</v>
      </c>
      <c r="C17" s="72">
        <f>SUM('Nossendorf:x30'!C17)</f>
        <v>14</v>
      </c>
      <c r="D17" s="194">
        <f>SUM(B17:C17)</f>
        <v>29</v>
      </c>
      <c r="E17" s="21"/>
      <c r="F17" s="110">
        <v>7</v>
      </c>
      <c r="G17" s="75">
        <f>SUM('Nossendorf:x30'!G17)</f>
        <v>2</v>
      </c>
      <c r="H17" s="75">
        <f>SUM('Nossendorf:x30'!H17)</f>
        <v>2</v>
      </c>
      <c r="I17" s="75">
        <f t="shared" si="0"/>
        <v>4</v>
      </c>
      <c r="J17" s="46"/>
      <c r="K17" s="227"/>
      <c r="L17" s="238" t="s">
        <v>17</v>
      </c>
      <c r="M17" s="241">
        <f>SUM('Nossendorf:x30'!M17)</f>
        <v>1</v>
      </c>
    </row>
    <row r="18" spans="1:13" ht="10.5" customHeight="1" x14ac:dyDescent="0.2">
      <c r="A18" s="121" t="s">
        <v>79</v>
      </c>
      <c r="B18" s="72">
        <f>SUM('Nossendorf:x30'!B18)</f>
        <v>0</v>
      </c>
      <c r="C18" s="72">
        <f>SUM('Nossendorf:x30'!C18)</f>
        <v>1</v>
      </c>
      <c r="D18" s="194">
        <f>SUM(B18:C18)</f>
        <v>1</v>
      </c>
      <c r="E18" s="21"/>
      <c r="F18" s="110">
        <v>8</v>
      </c>
      <c r="G18" s="75">
        <f>SUM('Nossendorf:x30'!G18)</f>
        <v>11</v>
      </c>
      <c r="H18" s="75">
        <f>SUM('Nossendorf:x30'!H18)</f>
        <v>7</v>
      </c>
      <c r="I18" s="75">
        <f t="shared" si="0"/>
        <v>18</v>
      </c>
      <c r="J18" s="46"/>
      <c r="K18" s="227"/>
      <c r="L18" s="238" t="s">
        <v>19</v>
      </c>
      <c r="M18" s="241">
        <f>SUM('Nossendorf:x30'!M18)</f>
        <v>1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SUM('Nossendorf:x30'!G19)</f>
        <v>8</v>
      </c>
      <c r="H19" s="75">
        <f>SUM('Nossendorf:x30'!H19)</f>
        <v>7</v>
      </c>
      <c r="I19" s="75">
        <f t="shared" si="0"/>
        <v>15</v>
      </c>
      <c r="J19" s="46"/>
      <c r="K19" s="227"/>
      <c r="L19" s="238" t="s">
        <v>20</v>
      </c>
      <c r="M19" s="241">
        <f>SUM('Nossendorf:x30'!M19)</f>
        <v>2</v>
      </c>
    </row>
    <row r="20" spans="1:13" ht="10.5" customHeight="1" x14ac:dyDescent="0.2">
      <c r="A20" s="90" t="s">
        <v>13</v>
      </c>
      <c r="B20" s="72">
        <f>SUM(B15+B17+B18)</f>
        <v>66</v>
      </c>
      <c r="C20" s="72">
        <f>SUM(C15+C17+C18)</f>
        <v>51</v>
      </c>
      <c r="D20" s="194">
        <f>SUM(D15:D18)</f>
        <v>117</v>
      </c>
      <c r="E20" s="21"/>
      <c r="F20" s="110">
        <v>10</v>
      </c>
      <c r="G20" s="75">
        <f>SUM('Nossendorf:x30'!G20)</f>
        <v>4</v>
      </c>
      <c r="H20" s="75">
        <f>SUM('Nossendorf:x30'!H20)</f>
        <v>9</v>
      </c>
      <c r="I20" s="75">
        <f t="shared" si="0"/>
        <v>13</v>
      </c>
      <c r="J20" s="46"/>
      <c r="K20" s="227"/>
      <c r="L20" s="238" t="s">
        <v>22</v>
      </c>
      <c r="M20" s="241">
        <f>SUM('Nossendorf:x30'!M20)</f>
        <v>1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SUM('Nossendorf:x30'!G21)</f>
        <v>10</v>
      </c>
      <c r="H21" s="75">
        <f>SUM('Nossendorf:x30'!H21)</f>
        <v>7</v>
      </c>
      <c r="I21" s="75">
        <f t="shared" si="0"/>
        <v>17</v>
      </c>
      <c r="J21" s="46"/>
      <c r="K21" s="227"/>
      <c r="L21" s="239" t="s">
        <v>80</v>
      </c>
      <c r="M21" s="241">
        <f>SUM('Nossendorf:x30'!M21)</f>
        <v>0</v>
      </c>
    </row>
    <row r="22" spans="1:13" ht="10.5" customHeight="1" x14ac:dyDescent="0.2">
      <c r="A22" s="90" t="s">
        <v>16</v>
      </c>
      <c r="B22" s="72">
        <f>SUM('Nossendorf:x30'!B22)</f>
        <v>4</v>
      </c>
      <c r="C22" s="72">
        <f>SUM('Nossendorf:x30'!C22)</f>
        <v>1</v>
      </c>
      <c r="D22" s="194">
        <f>SUM(B22:C22)</f>
        <v>5</v>
      </c>
      <c r="E22" s="21"/>
      <c r="F22" s="110">
        <v>12</v>
      </c>
      <c r="G22" s="75">
        <f>SUM('Nossendorf:x30'!G22)</f>
        <v>7</v>
      </c>
      <c r="H22" s="75">
        <f>SUM('Nossendorf:x30'!H22)</f>
        <v>4</v>
      </c>
      <c r="I22" s="75">
        <f t="shared" si="0"/>
        <v>11</v>
      </c>
      <c r="J22" s="46"/>
      <c r="K22" s="227"/>
      <c r="L22" s="238" t="s">
        <v>23</v>
      </c>
      <c r="M22" s="241">
        <f>SUM('Nossendorf:x30'!M22)</f>
        <v>0</v>
      </c>
    </row>
    <row r="23" spans="1:13" ht="10.5" customHeight="1" x14ac:dyDescent="0.2">
      <c r="A23" s="120" t="s">
        <v>1135</v>
      </c>
      <c r="B23" s="72">
        <f>SUM('Nossendorf:x30'!B23)</f>
        <v>0</v>
      </c>
      <c r="C23" s="72">
        <f>SUM('Nossendorf:x30'!C23)</f>
        <v>0</v>
      </c>
      <c r="D23" s="194">
        <f>SUM(B23:C23)</f>
        <v>0</v>
      </c>
      <c r="E23" s="21"/>
      <c r="F23" s="110">
        <v>13</v>
      </c>
      <c r="G23" s="75">
        <f>SUM('Nossendorf:x30'!G23)</f>
        <v>6</v>
      </c>
      <c r="H23" s="75">
        <f>SUM('Nossendorf:x30'!H23)</f>
        <v>4</v>
      </c>
      <c r="I23" s="75">
        <f t="shared" si="0"/>
        <v>10</v>
      </c>
      <c r="J23" s="46"/>
      <c r="K23" s="227"/>
      <c r="L23" s="240" t="s">
        <v>24</v>
      </c>
      <c r="M23" s="242">
        <f>SUM(M15:M22)</f>
        <v>7</v>
      </c>
    </row>
    <row r="24" spans="1:13" ht="10.5" customHeight="1" x14ac:dyDescent="0.2">
      <c r="A24" s="90" t="s">
        <v>18</v>
      </c>
      <c r="B24" s="72">
        <f>SUM('Nossendorf:x30'!B24)</f>
        <v>5</v>
      </c>
      <c r="C24" s="72">
        <f>SUM('Nossendorf:x30'!C24)</f>
        <v>2</v>
      </c>
      <c r="D24" s="194">
        <f>SUM(B24:C24)</f>
        <v>7</v>
      </c>
      <c r="E24" s="21"/>
      <c r="F24" s="110">
        <v>14</v>
      </c>
      <c r="G24" s="75">
        <f>SUM('Nossendorf:x30'!G24)</f>
        <v>2</v>
      </c>
      <c r="H24" s="75">
        <f>SUM('Nossendorf:x30'!H24)</f>
        <v>3</v>
      </c>
      <c r="I24" s="75">
        <f t="shared" si="0"/>
        <v>5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SUM('Nossendorf:x30'!G25)</f>
        <v>3</v>
      </c>
      <c r="H25" s="75">
        <f>SUM('Nossendorf:x30'!H25)</f>
        <v>4</v>
      </c>
      <c r="I25" s="75">
        <f t="shared" si="0"/>
        <v>7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57</v>
      </c>
      <c r="C26" s="72">
        <f>SUM(C20-C22-C24)</f>
        <v>48</v>
      </c>
      <c r="D26" s="194">
        <f>SUM(D20-D22-D24)</f>
        <v>105</v>
      </c>
      <c r="E26" s="21"/>
      <c r="F26" s="89">
        <v>16</v>
      </c>
      <c r="G26" s="75">
        <f>SUM('Nossendorf:x30'!G26)</f>
        <v>2</v>
      </c>
      <c r="H26" s="75">
        <f>SUM('Nossendorf:x30'!H26)</f>
        <v>0</v>
      </c>
      <c r="I26" s="75">
        <f>SUM(G26:H26)</f>
        <v>2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SUM('Nossendorf:x30'!G27)</f>
        <v>0</v>
      </c>
      <c r="H27" s="75">
        <f>SUM('Nossendorf:x30'!H27)</f>
        <v>0</v>
      </c>
      <c r="I27" s="75">
        <f t="shared" si="0"/>
        <v>0</v>
      </c>
      <c r="J27" s="46"/>
    </row>
    <row r="28" spans="1:13" ht="10.5" customHeight="1" x14ac:dyDescent="0.2">
      <c r="A28" s="226" t="s">
        <v>1148</v>
      </c>
      <c r="B28" s="75">
        <f>SUM('Nossendorf:x30'!B28)</f>
        <v>0</v>
      </c>
      <c r="C28" s="246"/>
      <c r="D28" s="205"/>
      <c r="E28" s="21"/>
      <c r="F28" s="89">
        <v>18</v>
      </c>
      <c r="G28" s="75">
        <f>SUM('Nossendorf:x30'!G28)</f>
        <v>1</v>
      </c>
      <c r="H28" s="75">
        <f>SUM('Nossendorf:x30'!H28)</f>
        <v>0</v>
      </c>
      <c r="I28" s="75">
        <f t="shared" si="0"/>
        <v>1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SUM('Nossendorf:x30'!G29)</f>
        <v>0</v>
      </c>
      <c r="H29" s="75">
        <f>SUM('Nossendorf:x30'!H29)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57</v>
      </c>
      <c r="H31" s="72">
        <f>SUM(H15:H29)</f>
        <v>48</v>
      </c>
      <c r="I31" s="72">
        <f>SUM(I15:I29)</f>
        <v>105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SUM('Nossendorf:x30'!C34)</f>
        <v>1</v>
      </c>
      <c r="D34" s="75">
        <f>SUM(C10-C34)</f>
        <v>7</v>
      </c>
      <c r="E34" s="46"/>
      <c r="G34" s="81"/>
      <c r="H34" s="97" t="s">
        <v>25</v>
      </c>
      <c r="I34" s="73"/>
      <c r="J34" s="46"/>
      <c r="L34" s="75">
        <f>SUM('Nossendorf:x30'!L34)</f>
        <v>6</v>
      </c>
      <c r="M34" s="75">
        <f>SUM(C10-L34)</f>
        <v>2</v>
      </c>
    </row>
    <row r="35" spans="1:13" ht="10.5" customHeight="1" x14ac:dyDescent="0.2">
      <c r="A35" s="82"/>
      <c r="B35" s="99" t="s">
        <v>1092</v>
      </c>
      <c r="C35" s="75">
        <f>SUM('Nossendorf:x30'!C35)</f>
        <v>5</v>
      </c>
      <c r="D35" s="75">
        <f>SUM(C10-C35)</f>
        <v>3</v>
      </c>
      <c r="E35" s="46"/>
      <c r="G35" s="81"/>
      <c r="H35" s="97" t="s">
        <v>26</v>
      </c>
      <c r="I35" s="73"/>
      <c r="J35" s="46"/>
      <c r="L35" s="75">
        <f>SUM('Nossendorf:x30'!L35)</f>
        <v>3</v>
      </c>
      <c r="M35" s="75">
        <f>SUM(C10-L35)</f>
        <v>5</v>
      </c>
    </row>
    <row r="36" spans="1:13" ht="10.5" customHeight="1" x14ac:dyDescent="0.2">
      <c r="A36" s="80"/>
      <c r="B36" s="191" t="s">
        <v>1093</v>
      </c>
      <c r="C36" s="75">
        <f>SUM('Nossendorf:x30'!C36)</f>
        <v>1</v>
      </c>
      <c r="D36" s="75">
        <f>SUM(C10-C36)</f>
        <v>7</v>
      </c>
      <c r="E36" s="46"/>
      <c r="G36" s="81"/>
      <c r="H36" s="97" t="s">
        <v>27</v>
      </c>
      <c r="I36" s="73"/>
      <c r="J36" s="46"/>
      <c r="L36" s="75">
        <f>SUM('Nossendorf:x30'!L36)</f>
        <v>6</v>
      </c>
      <c r="M36" s="75">
        <f>SUM(C10-L36)</f>
        <v>2</v>
      </c>
    </row>
    <row r="37" spans="1:13" ht="10.5" customHeight="1" x14ac:dyDescent="0.2">
      <c r="A37" s="83"/>
      <c r="B37" s="192" t="s">
        <v>1094</v>
      </c>
      <c r="C37" s="75">
        <f>SUM('Nossendorf:x30'!C37)</f>
        <v>2</v>
      </c>
      <c r="D37" s="75">
        <f>SUM(C10-C37)</f>
        <v>6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SUM('Nossendorf:x30'!L38)</f>
        <v>6</v>
      </c>
      <c r="M38" s="75">
        <f>SUM(C10-L38)</f>
        <v>2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SUM('Nossendorf:x30'!C40)</f>
        <v>8</v>
      </c>
      <c r="D40" s="3"/>
      <c r="E40" s="46"/>
      <c r="G40" s="81"/>
      <c r="H40" s="97" t="s">
        <v>31</v>
      </c>
      <c r="I40" s="73"/>
      <c r="J40" s="46"/>
      <c r="L40" s="75">
        <f>SUM('Nossendorf:x30'!L40)</f>
        <v>1</v>
      </c>
      <c r="M40" s="75">
        <f>SUM(C10-L40)</f>
        <v>7</v>
      </c>
    </row>
    <row r="41" spans="1:13" ht="10.5" customHeight="1" x14ac:dyDescent="0.2">
      <c r="B41" s="87" t="s">
        <v>1133</v>
      </c>
      <c r="C41" s="75">
        <f>SUM('Nossendorf:x30'!C41)</f>
        <v>0</v>
      </c>
      <c r="D41" s="3"/>
      <c r="E41" s="46"/>
      <c r="G41" s="81"/>
      <c r="H41" s="97" t="s">
        <v>32</v>
      </c>
      <c r="I41" s="73"/>
      <c r="J41" s="46"/>
      <c r="L41" s="75">
        <f>SUM('Nossendorf:x30'!L41)</f>
        <v>1</v>
      </c>
      <c r="M41" s="75">
        <f>SUM(C10-L41)</f>
        <v>7</v>
      </c>
    </row>
    <row r="42" spans="1:13" ht="10.5" customHeight="1" x14ac:dyDescent="0.2">
      <c r="B42" s="87" t="s">
        <v>1134</v>
      </c>
      <c r="C42" s="75">
        <f>SUM('Nossendorf:x30'!C42)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SUM('Nossendorf:x30'!L43)</f>
        <v>0</v>
      </c>
      <c r="M43" s="75">
        <f>SUM(C10-L43)</f>
        <v>8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SUM('Nossendorf:x30'!C46)</f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SUM('Nossendorf:x30'!L46)</f>
        <v>0</v>
      </c>
    </row>
    <row r="47" spans="1:13" ht="10.5" customHeight="1" x14ac:dyDescent="0.2">
      <c r="A47" s="40"/>
      <c r="B47" s="121" t="s">
        <v>85</v>
      </c>
      <c r="C47" s="75">
        <f>SUM('Nossendorf:x30'!C47)</f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SUM('Nossendorf:x30'!L47)</f>
        <v>3</v>
      </c>
    </row>
    <row r="48" spans="1:13" ht="10.5" customHeight="1" x14ac:dyDescent="0.2">
      <c r="A48" s="48"/>
      <c r="B48" s="121" t="s">
        <v>87</v>
      </c>
      <c r="C48" s="75">
        <f>SUM('Nossendorf:x30'!C48)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SUM('Nossendorf:x30'!L48)</f>
        <v>4</v>
      </c>
    </row>
    <row r="49" spans="1:13" ht="10.5" customHeight="1" x14ac:dyDescent="0.2">
      <c r="A49" s="48"/>
      <c r="B49" s="237" t="s">
        <v>89</v>
      </c>
      <c r="C49" s="75">
        <f>SUM('Nossendorf:x30'!C49)</f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SUM('Nossendorf:x30'!L49)</f>
        <v>1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SUM('Nossendorf:x30'!H52)</f>
        <v>275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SUM('Nossendorf:x30'!B53)</f>
        <v>28</v>
      </c>
      <c r="C53" s="105" t="s">
        <v>37</v>
      </c>
      <c r="D53" s="46"/>
      <c r="E53" s="46"/>
      <c r="G53" s="85"/>
      <c r="H53" s="75">
        <f>SUM('Nossendorf:x30'!H53)</f>
        <v>216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SUM('Nossendorf:x30'!B61)+'Std für ü. ö. Ausschüsse'!B7</f>
        <v>318</v>
      </c>
      <c r="D61" s="89">
        <f>SUM('Nossendorf:x30'!D61)+'Std für ü. ö. Ausschüsse'!C7</f>
        <v>90</v>
      </c>
      <c r="E61" s="90"/>
      <c r="G61" s="89">
        <f>SUM('Nossendorf:x30'!G61)+'Std für ü. ö. Ausschüsse'!D7</f>
        <v>2</v>
      </c>
      <c r="H61" s="89">
        <f>SUM('Nossendorf:x30'!H61)+'Std für ü. ö. Ausschüsse'!F7</f>
        <v>0</v>
      </c>
      <c r="I61" s="89">
        <f>SUM('Nossendorf:x30'!I61)+'Std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SUM('Nossendorf:x30'!B62)+'Std für ü. ö. Ausschüsse'!B8</f>
        <v>153</v>
      </c>
      <c r="D62" s="89">
        <f>SUM('Nossendorf:x30'!D62)+'Std für ü. ö. Ausschüsse'!C8</f>
        <v>50</v>
      </c>
      <c r="E62" s="90"/>
      <c r="G62" s="89">
        <f>SUM('Nossendorf:x30'!G62)+'Std für ü. ö. Ausschüsse'!D8</f>
        <v>8</v>
      </c>
      <c r="H62" s="89">
        <f>SUM('Nossendorf:x30'!H62)+'Std für ü. ö. Ausschüsse'!F8</f>
        <v>0</v>
      </c>
      <c r="I62" s="89">
        <f>SUM('Nossendorf:x30'!I62)+'Std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SUM('Nossendorf:x30'!B63)+'Std für ü. ö. Ausschüsse'!B9</f>
        <v>39</v>
      </c>
      <c r="D63" s="89">
        <f>SUM('Nossendorf:x30'!D63)+'Std für ü. ö. Ausschüsse'!C9</f>
        <v>20</v>
      </c>
      <c r="E63" s="90"/>
      <c r="G63" s="89">
        <f>SUM('Nossendorf:x30'!G63)+'Std für ü. ö. Ausschüsse'!D9</f>
        <v>9</v>
      </c>
      <c r="H63" s="89">
        <f>SUM('Nossendorf:x30'!H63)+'Std für ü. ö. Ausschüsse'!F9</f>
        <v>0</v>
      </c>
      <c r="I63" s="89">
        <f>SUM('Nossendorf:x30'!I63)+'Std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510</v>
      </c>
      <c r="D64" s="193">
        <f>SUM(D61:D63)</f>
        <v>160</v>
      </c>
      <c r="E64" s="121"/>
      <c r="G64" s="193">
        <f>SUM(G61:G63)</f>
        <v>19</v>
      </c>
      <c r="H64" s="193">
        <f>SUM(H61:H63)</f>
        <v>0</v>
      </c>
      <c r="I64" s="193">
        <f>SUM(I61:I63)</f>
        <v>0</v>
      </c>
      <c r="J64" s="31"/>
      <c r="L64" s="194">
        <f>SUM(B64:I64)</f>
        <v>689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SUM('Nossendorf:x30'!B68)</f>
        <v>0</v>
      </c>
      <c r="C68" s="75">
        <f>SUM('Nossendorf:x30'!C68)</f>
        <v>1</v>
      </c>
      <c r="D68" s="75">
        <f>SUM('Nossendorf:x30'!D68)</f>
        <v>1</v>
      </c>
      <c r="E68" s="3"/>
      <c r="F68" s="75">
        <f>SUM('Nossendorf:x30'!F68)</f>
        <v>5</v>
      </c>
      <c r="G68" s="75">
        <f>SUM('Nossendorf:x30'!G68)</f>
        <v>0</v>
      </c>
      <c r="H68" s="75">
        <f>SUM('Nossendorf:x30'!H68)</f>
        <v>1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SUM('Nossendorf:x30'!B71)</f>
        <v>29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SUM('Nossendorf:x30'!B73)</f>
        <v>42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SUM('Nossendorf:x30'!B74)</f>
        <v>164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Schmidt</v>
      </c>
      <c r="C76" s="62"/>
      <c r="D76" s="62"/>
      <c r="F76" s="34" t="s">
        <v>57</v>
      </c>
      <c r="G76" s="17" t="str">
        <f xml:space="preserve"> liesmich!$E$23</f>
        <v>Rebecca</v>
      </c>
      <c r="H76" s="17"/>
      <c r="I76" s="62"/>
      <c r="K76" s="34" t="s">
        <v>58</v>
      </c>
      <c r="L76" s="18" t="str">
        <f>liesmich!$I$23</f>
        <v>28.07.1985</v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>Oberlöschmeisterin</v>
      </c>
      <c r="H77" s="16"/>
      <c r="I77" s="64"/>
      <c r="K77" s="35" t="str">
        <f>liesmich!$C$15</f>
        <v>GJFW seit:</v>
      </c>
      <c r="L77" s="19" t="str">
        <f>liesmich!$I$24</f>
        <v>29.04.2019</v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>17111</v>
      </c>
      <c r="C78" s="16" t="str">
        <f>liesmich!$C$25</f>
        <v>Borrentin</v>
      </c>
      <c r="D78" s="62"/>
      <c r="E78" s="62"/>
      <c r="F78" s="62"/>
      <c r="G78" s="17" t="str">
        <f>liesmich!$E$25</f>
        <v>Pentz 34d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mw+jrk6seS5LDwloPiLfkFJdb0iDZcjfKR27zA+Oz3cgra5WoVj9lF16moJuaybsbJRCAIW8gGGwwIBaF9H8Ow==" saltValue="Y1Oe/kjgQrzSDI7hkdnFFw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topLeftCell="A13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1152</v>
      </c>
      <c r="D1" s="220" t="s">
        <v>1227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1228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1155</v>
      </c>
      <c r="B4" s="100" t="s">
        <v>1156</v>
      </c>
      <c r="C4" s="100"/>
      <c r="D4" s="100"/>
      <c r="E4" s="21"/>
      <c r="G4" s="101"/>
      <c r="H4" s="214" t="s">
        <v>69</v>
      </c>
      <c r="I4" s="21"/>
      <c r="J4" s="21"/>
      <c r="K4" s="100" t="s">
        <v>1156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1157</v>
      </c>
      <c r="B6" s="102" t="s">
        <v>1158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1159</v>
      </c>
      <c r="M7" s="104" t="s">
        <v>1201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1160</v>
      </c>
    </row>
    <row r="9" spans="1:13" ht="10.15" customHeight="1" x14ac:dyDescent="0.2">
      <c r="A9" s="24" t="s">
        <v>72</v>
      </c>
      <c r="B9" s="199" t="s">
        <v>1229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1161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1159</v>
      </c>
      <c r="C11" s="33" t="s">
        <v>1</v>
      </c>
      <c r="D11" s="46"/>
      <c r="E11" s="46"/>
      <c r="F11" s="84"/>
      <c r="G11" s="84"/>
      <c r="H11" s="84"/>
      <c r="K11" s="74" t="s">
        <v>1162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1165</v>
      </c>
      <c r="B15" s="110">
        <v>0</v>
      </c>
      <c r="C15" s="110">
        <v>0</v>
      </c>
      <c r="D15" s="194"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0</v>
      </c>
      <c r="C20" s="194">
        <v>0</v>
      </c>
      <c r="D20" s="194"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1230</v>
      </c>
      <c r="B26" s="194">
        <v>0</v>
      </c>
      <c r="C26" s="194">
        <v>0</v>
      </c>
      <c r="D26" s="194"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1231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0</v>
      </c>
      <c r="H31" s="72">
        <v>0</v>
      </c>
      <c r="I31" s="72"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1167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1168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1169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1171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1172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1173</v>
      </c>
      <c r="D71" s="46"/>
      <c r="E71" s="46"/>
      <c r="G71" s="91"/>
      <c r="H71" s="91" t="s">
        <v>144</v>
      </c>
      <c r="I71" s="203" t="s">
        <v>1159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1174</v>
      </c>
      <c r="E73" s="46"/>
      <c r="G73" s="78"/>
      <c r="H73" s="78" t="s">
        <v>1147</v>
      </c>
      <c r="I73" s="203" t="s">
        <v>1159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12</v>
      </c>
      <c r="C74" s="95" t="s">
        <v>1175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1176</v>
      </c>
      <c r="C76" s="170"/>
      <c r="D76" s="170"/>
      <c r="E76" s="46"/>
      <c r="F76" s="25" t="s">
        <v>57</v>
      </c>
      <c r="G76" s="171" t="s">
        <v>1177</v>
      </c>
      <c r="H76" s="171"/>
      <c r="I76" s="171"/>
      <c r="J76" s="46"/>
      <c r="K76" s="25" t="s">
        <v>58</v>
      </c>
      <c r="L76" s="170" t="s">
        <v>1178</v>
      </c>
      <c r="M76" s="170"/>
    </row>
    <row r="77" spans="1:13" ht="10.9" customHeight="1" thickBot="1" x14ac:dyDescent="0.25">
      <c r="A77" s="25" t="s">
        <v>59</v>
      </c>
      <c r="B77" s="172" t="s">
        <v>1159</v>
      </c>
      <c r="C77" s="172"/>
      <c r="D77" s="172"/>
      <c r="E77" s="46"/>
      <c r="F77" s="25" t="s">
        <v>60</v>
      </c>
      <c r="G77" s="173" t="s">
        <v>152</v>
      </c>
      <c r="H77" s="173"/>
      <c r="I77" s="173"/>
      <c r="J77" s="46"/>
      <c r="K77" s="125" t="s">
        <v>61</v>
      </c>
      <c r="L77" s="204" t="s">
        <v>1179</v>
      </c>
      <c r="M77" s="204"/>
    </row>
    <row r="78" spans="1:13" ht="10.9" customHeight="1" thickBot="1" x14ac:dyDescent="0.25">
      <c r="A78" s="25" t="s">
        <v>62</v>
      </c>
      <c r="B78" s="173" t="s">
        <v>1180</v>
      </c>
      <c r="C78" s="174" t="s">
        <v>1156</v>
      </c>
      <c r="D78" s="174"/>
      <c r="E78" s="49"/>
      <c r="F78" s="173"/>
      <c r="G78" s="173" t="s">
        <v>1181</v>
      </c>
      <c r="H78" s="173"/>
      <c r="I78" s="173"/>
      <c r="J78" s="46"/>
      <c r="K78" s="25" t="s">
        <v>63</v>
      </c>
      <c r="L78" s="204" t="s">
        <v>1159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1159</v>
      </c>
      <c r="M79" s="204"/>
    </row>
    <row r="80" spans="1:13" x14ac:dyDescent="0.2">
      <c r="A80" s="189" t="s">
        <v>1182</v>
      </c>
    </row>
  </sheetData>
  <sheetProtection algorithmName="SHA-512" hashValue="IEhafk8LbFOlwEAkKDl/HgYzUrLMJCfUyBjaQc7iFtGKv54a+628XZvYQ0WSSg+jCQcYgzc94FVNRDbIl8cQvQ==" saltValue="+wxsFJHbAW3NWnQ9lfzGpA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1152</v>
      </c>
      <c r="D1" s="220" t="s">
        <v>1153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1154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1155</v>
      </c>
      <c r="B4" s="100" t="s">
        <v>1183</v>
      </c>
      <c r="C4" s="100"/>
      <c r="D4" s="100"/>
      <c r="E4" s="21"/>
      <c r="G4" s="101"/>
      <c r="H4" s="214" t="s">
        <v>69</v>
      </c>
      <c r="I4" s="21"/>
      <c r="J4" s="21"/>
      <c r="K4" s="100" t="s">
        <v>1183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1157</v>
      </c>
      <c r="B6" s="102" t="s">
        <v>1158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1159</v>
      </c>
      <c r="M7" s="104" t="s">
        <v>1184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1160</v>
      </c>
    </row>
    <row r="9" spans="1:13" ht="10.15" customHeight="1" x14ac:dyDescent="0.2">
      <c r="A9" s="24" t="s">
        <v>72</v>
      </c>
      <c r="B9" s="199" t="s">
        <v>1185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1161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1159</v>
      </c>
      <c r="C11" s="33" t="s">
        <v>1</v>
      </c>
      <c r="D11" s="46"/>
      <c r="E11" s="46"/>
      <c r="F11" s="84"/>
      <c r="G11" s="84"/>
      <c r="H11" s="84"/>
      <c r="K11" s="74" t="s">
        <v>1162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1163</v>
      </c>
      <c r="B15" s="110">
        <v>11</v>
      </c>
      <c r="C15" s="110">
        <v>2</v>
      </c>
      <c r="D15" s="194">
        <v>13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1</v>
      </c>
      <c r="D18" s="194">
        <v>1</v>
      </c>
      <c r="E18" s="21"/>
      <c r="F18" s="110">
        <v>8</v>
      </c>
      <c r="G18" s="75">
        <v>4</v>
      </c>
      <c r="H18" s="75">
        <v>1</v>
      </c>
      <c r="I18" s="75">
        <v>5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11</v>
      </c>
      <c r="C20" s="194">
        <v>3</v>
      </c>
      <c r="D20" s="194">
        <v>14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0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2</v>
      </c>
      <c r="C22" s="110">
        <v>0</v>
      </c>
      <c r="D22" s="194">
        <v>2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1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1164</v>
      </c>
      <c r="B26" s="194">
        <v>9</v>
      </c>
      <c r="C26" s="194">
        <v>3</v>
      </c>
      <c r="D26" s="194">
        <v>12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1165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9</v>
      </c>
      <c r="H31" s="72">
        <v>3</v>
      </c>
      <c r="I31" s="72">
        <v>12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1166</v>
      </c>
      <c r="C40" s="72">
        <v>7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1167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1168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1169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1171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1172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3</v>
      </c>
      <c r="C53" s="105" t="s">
        <v>37</v>
      </c>
      <c r="D53" s="46"/>
      <c r="E53" s="46"/>
      <c r="G53" s="121"/>
      <c r="H53" s="193">
        <v>30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10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10</v>
      </c>
      <c r="D62" s="110">
        <v>10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5</v>
      </c>
      <c r="D63" s="110">
        <v>5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25</v>
      </c>
      <c r="D64" s="194">
        <v>25</v>
      </c>
      <c r="E64" s="52"/>
      <c r="G64" s="194">
        <v>0</v>
      </c>
      <c r="H64" s="194">
        <v>0</v>
      </c>
      <c r="I64" s="194">
        <v>0</v>
      </c>
      <c r="J64" s="46"/>
      <c r="L64" s="194">
        <v>50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0</v>
      </c>
      <c r="H68" s="75">
        <v>1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6</v>
      </c>
      <c r="C71" s="73" t="s">
        <v>1173</v>
      </c>
      <c r="D71" s="46"/>
      <c r="E71" s="46"/>
      <c r="G71" s="91"/>
      <c r="H71" s="91" t="s">
        <v>144</v>
      </c>
      <c r="I71" s="203" t="s">
        <v>1159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8</v>
      </c>
      <c r="C73" s="88" t="s">
        <v>1174</v>
      </c>
      <c r="E73" s="46"/>
      <c r="G73" s="78"/>
      <c r="H73" s="78" t="s">
        <v>1147</v>
      </c>
      <c r="I73" s="203" t="s">
        <v>1159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24</v>
      </c>
      <c r="C74" s="95" t="s">
        <v>1175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1186</v>
      </c>
      <c r="C76" s="170"/>
      <c r="D76" s="170"/>
      <c r="E76" s="46"/>
      <c r="F76" s="25" t="s">
        <v>57</v>
      </c>
      <c r="G76" s="171" t="s">
        <v>1187</v>
      </c>
      <c r="H76" s="171"/>
      <c r="I76" s="171"/>
      <c r="J76" s="46"/>
      <c r="K76" s="25" t="s">
        <v>58</v>
      </c>
      <c r="L76" s="170" t="s">
        <v>1188</v>
      </c>
      <c r="M76" s="170"/>
    </row>
    <row r="77" spans="1:13" ht="10.9" customHeight="1" thickBot="1" x14ac:dyDescent="0.25">
      <c r="A77" s="25" t="s">
        <v>59</v>
      </c>
      <c r="B77" s="172" t="s">
        <v>1159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1189</v>
      </c>
      <c r="M77" s="204"/>
    </row>
    <row r="78" spans="1:13" ht="10.9" customHeight="1" thickBot="1" x14ac:dyDescent="0.25">
      <c r="A78" s="25" t="s">
        <v>62</v>
      </c>
      <c r="B78" s="173" t="s">
        <v>1180</v>
      </c>
      <c r="C78" s="174" t="s">
        <v>1190</v>
      </c>
      <c r="D78" s="174"/>
      <c r="E78" s="49"/>
      <c r="F78" s="173"/>
      <c r="G78" s="173" t="s">
        <v>1191</v>
      </c>
      <c r="H78" s="173"/>
      <c r="I78" s="173"/>
      <c r="J78" s="46"/>
      <c r="K78" s="25" t="s">
        <v>63</v>
      </c>
      <c r="L78" s="204" t="s">
        <v>1159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1159</v>
      </c>
      <c r="M79" s="204"/>
    </row>
    <row r="80" spans="1:13" x14ac:dyDescent="0.2">
      <c r="A80" s="189" t="s">
        <v>1182</v>
      </c>
    </row>
  </sheetData>
  <sheetProtection algorithmName="SHA-512" hashValue="d0dL4eMG7Ofi/IHe3FdwF95wWvCkTbcsY9tKF5zBWt0UgePTdLqkGyuIthi4ODiqmXJ9omujcfB5VW8MRFt+uA==" saltValue="lv+Of7nYRVQtRyfdDdVQGg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1152</v>
      </c>
      <c r="D1" s="220" t="s">
        <v>1153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1154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1155</v>
      </c>
      <c r="B4" s="100" t="s">
        <v>1192</v>
      </c>
      <c r="C4" s="100"/>
      <c r="D4" s="100"/>
      <c r="E4" s="21"/>
      <c r="G4" s="101"/>
      <c r="H4" s="214" t="s">
        <v>69</v>
      </c>
      <c r="I4" s="21"/>
      <c r="J4" s="21"/>
      <c r="K4" s="100" t="s">
        <v>1192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1157</v>
      </c>
      <c r="B6" s="102" t="s">
        <v>1158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1159</v>
      </c>
      <c r="M7" s="104" t="s">
        <v>1193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1160</v>
      </c>
    </row>
    <row r="9" spans="1:13" ht="10.15" customHeight="1" x14ac:dyDescent="0.2">
      <c r="A9" s="24" t="s">
        <v>72</v>
      </c>
      <c r="B9" s="199" t="s">
        <v>1194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1161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1159</v>
      </c>
      <c r="C11" s="33" t="s">
        <v>1</v>
      </c>
      <c r="D11" s="46"/>
      <c r="E11" s="46"/>
      <c r="F11" s="84"/>
      <c r="G11" s="84"/>
      <c r="H11" s="84"/>
      <c r="K11" s="74" t="s">
        <v>1162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1163</v>
      </c>
      <c r="B15" s="110">
        <v>9</v>
      </c>
      <c r="C15" s="110">
        <v>8</v>
      </c>
      <c r="D15" s="194">
        <v>17</v>
      </c>
      <c r="E15" s="21"/>
      <c r="F15" s="89" t="s">
        <v>1131</v>
      </c>
      <c r="G15" s="75">
        <v>0</v>
      </c>
      <c r="H15" s="75">
        <v>1</v>
      </c>
      <c r="I15" s="75">
        <v>1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5</v>
      </c>
      <c r="C17" s="110">
        <v>4</v>
      </c>
      <c r="D17" s="194">
        <v>9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3</v>
      </c>
      <c r="I18" s="75">
        <v>4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4</v>
      </c>
      <c r="H19" s="75">
        <v>3</v>
      </c>
      <c r="I19" s="75">
        <v>7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14</v>
      </c>
      <c r="C20" s="194">
        <v>12</v>
      </c>
      <c r="D20" s="194">
        <v>26</v>
      </c>
      <c r="E20" s="21"/>
      <c r="F20" s="110">
        <v>10</v>
      </c>
      <c r="G20" s="75">
        <v>0</v>
      </c>
      <c r="H20" s="75">
        <v>1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3</v>
      </c>
      <c r="H21" s="75">
        <v>1</v>
      </c>
      <c r="I21" s="75">
        <v>4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3</v>
      </c>
      <c r="H22" s="75">
        <v>0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1</v>
      </c>
      <c r="I25" s="75">
        <v>2</v>
      </c>
      <c r="J25" s="46"/>
    </row>
    <row r="26" spans="1:13" ht="10.9" customHeight="1" x14ac:dyDescent="0.2">
      <c r="A26" s="213" t="s">
        <v>1164</v>
      </c>
      <c r="B26" s="194">
        <v>14</v>
      </c>
      <c r="C26" s="194">
        <v>12</v>
      </c>
      <c r="D26" s="194">
        <v>26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1165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14</v>
      </c>
      <c r="H31" s="72">
        <v>12</v>
      </c>
      <c r="I31" s="72">
        <v>26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1167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1168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1169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1171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1172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56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4</v>
      </c>
      <c r="C53" s="105" t="s">
        <v>37</v>
      </c>
      <c r="D53" s="46"/>
      <c r="E53" s="46"/>
      <c r="G53" s="121"/>
      <c r="H53" s="193">
        <v>8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1173</v>
      </c>
      <c r="D71" s="46"/>
      <c r="E71" s="46"/>
      <c r="G71" s="91"/>
      <c r="H71" s="91" t="s">
        <v>144</v>
      </c>
      <c r="I71" s="203" t="s">
        <v>1159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4</v>
      </c>
      <c r="C73" s="88" t="s">
        <v>1174</v>
      </c>
      <c r="E73" s="46"/>
      <c r="G73" s="78"/>
      <c r="H73" s="78" t="s">
        <v>1147</v>
      </c>
      <c r="I73" s="203" t="s">
        <v>1159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30</v>
      </c>
      <c r="C74" s="95" t="s">
        <v>1175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1195</v>
      </c>
      <c r="C76" s="170"/>
      <c r="D76" s="170"/>
      <c r="E76" s="46"/>
      <c r="F76" s="25" t="s">
        <v>57</v>
      </c>
      <c r="G76" s="171" t="s">
        <v>1196</v>
      </c>
      <c r="H76" s="171"/>
      <c r="I76" s="171"/>
      <c r="J76" s="46"/>
      <c r="K76" s="25" t="s">
        <v>58</v>
      </c>
      <c r="L76" s="170" t="s">
        <v>1197</v>
      </c>
      <c r="M76" s="170"/>
    </row>
    <row r="77" spans="1:13" ht="10.9" customHeight="1" thickBot="1" x14ac:dyDescent="0.25">
      <c r="A77" s="25" t="s">
        <v>59</v>
      </c>
      <c r="B77" s="172" t="s">
        <v>1159</v>
      </c>
      <c r="C77" s="172"/>
      <c r="D77" s="172"/>
      <c r="E77" s="46"/>
      <c r="F77" s="25" t="s">
        <v>60</v>
      </c>
      <c r="G77" s="173" t="s">
        <v>157</v>
      </c>
      <c r="H77" s="173"/>
      <c r="I77" s="173"/>
      <c r="J77" s="46"/>
      <c r="K77" s="125" t="s">
        <v>61</v>
      </c>
      <c r="L77" s="204" t="s">
        <v>1198</v>
      </c>
      <c r="M77" s="204"/>
    </row>
    <row r="78" spans="1:13" ht="10.9" customHeight="1" thickBot="1" x14ac:dyDescent="0.25">
      <c r="A78" s="25" t="s">
        <v>62</v>
      </c>
      <c r="B78" s="173" t="s">
        <v>1180</v>
      </c>
      <c r="C78" s="174" t="s">
        <v>1199</v>
      </c>
      <c r="D78" s="174"/>
      <c r="E78" s="49"/>
      <c r="F78" s="173"/>
      <c r="G78" s="173" t="s">
        <v>1200</v>
      </c>
      <c r="H78" s="173"/>
      <c r="I78" s="173"/>
      <c r="J78" s="46"/>
      <c r="K78" s="25" t="s">
        <v>63</v>
      </c>
      <c r="L78" s="204" t="s">
        <v>1159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1159</v>
      </c>
      <c r="M79" s="204"/>
    </row>
    <row r="80" spans="1:13" x14ac:dyDescent="0.2">
      <c r="A80" s="189" t="s">
        <v>1182</v>
      </c>
    </row>
  </sheetData>
  <sheetProtection algorithmName="SHA-512" hashValue="lob/iHXMrKeva5tcl/Aa6FDUmK5bmW9WC+Qhvq8DsU9S4ZFWyAHtSVjuBljij/i+Qv44se0C2mAigG4SluOZJg==" saltValue="owf5nXggzlYCCp6lS6+7Eg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topLeftCell="A13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1152</v>
      </c>
      <c r="D1" s="220" t="s">
        <v>1153</v>
      </c>
      <c r="J1" s="164">
        <v>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1154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1155</v>
      </c>
      <c r="B4" s="100" t="s">
        <v>1232</v>
      </c>
      <c r="C4" s="100"/>
      <c r="D4" s="100"/>
      <c r="E4" s="21"/>
      <c r="G4" s="101"/>
      <c r="H4" s="214" t="s">
        <v>69</v>
      </c>
      <c r="I4" s="21"/>
      <c r="J4" s="21"/>
      <c r="K4" s="100" t="s">
        <v>1232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1157</v>
      </c>
      <c r="B6" s="102" t="s">
        <v>1158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1159</v>
      </c>
      <c r="M7" s="104" t="s">
        <v>1233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1160</v>
      </c>
    </row>
    <row r="9" spans="1:13" ht="10.15" customHeight="1" x14ac:dyDescent="0.2">
      <c r="A9" s="24" t="s">
        <v>72</v>
      </c>
      <c r="B9" s="199" t="s">
        <v>1234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1161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1159</v>
      </c>
      <c r="C11" s="33" t="s">
        <v>1</v>
      </c>
      <c r="D11" s="46"/>
      <c r="E11" s="46"/>
      <c r="F11" s="84"/>
      <c r="G11" s="84"/>
      <c r="H11" s="84"/>
      <c r="K11" s="74" t="s">
        <v>1162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1163</v>
      </c>
      <c r="B15" s="110">
        <v>7</v>
      </c>
      <c r="C15" s="110">
        <v>4</v>
      </c>
      <c r="D15" s="194">
        <v>11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9</v>
      </c>
      <c r="C17" s="110">
        <v>4</v>
      </c>
      <c r="D17" s="194">
        <v>13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3</v>
      </c>
      <c r="H18" s="75">
        <v>1</v>
      </c>
      <c r="I18" s="75">
        <v>4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16</v>
      </c>
      <c r="C20" s="194">
        <v>8</v>
      </c>
      <c r="D20" s="194">
        <v>24</v>
      </c>
      <c r="E20" s="21"/>
      <c r="F20" s="110">
        <v>10</v>
      </c>
      <c r="G20" s="75">
        <v>1</v>
      </c>
      <c r="H20" s="75">
        <v>1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0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2</v>
      </c>
      <c r="C22" s="110">
        <v>1</v>
      </c>
      <c r="D22" s="194">
        <v>3</v>
      </c>
      <c r="E22" s="21"/>
      <c r="F22" s="110">
        <v>12</v>
      </c>
      <c r="G22" s="75">
        <v>1</v>
      </c>
      <c r="H22" s="75">
        <v>2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3</v>
      </c>
      <c r="H23" s="75">
        <v>2</v>
      </c>
      <c r="I23" s="75">
        <v>5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1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1164</v>
      </c>
      <c r="B26" s="194">
        <v>14</v>
      </c>
      <c r="C26" s="194">
        <v>7</v>
      </c>
      <c r="D26" s="194">
        <v>21</v>
      </c>
      <c r="E26" s="21"/>
      <c r="F26" s="15">
        <v>16</v>
      </c>
      <c r="G26" s="2">
        <v>2</v>
      </c>
      <c r="H26" s="2">
        <v>0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1</v>
      </c>
      <c r="H28" s="2">
        <v>0</v>
      </c>
      <c r="I28" s="2">
        <v>1</v>
      </c>
      <c r="J28" s="46"/>
    </row>
    <row r="29" spans="1:13" ht="10.9" customHeight="1" x14ac:dyDescent="0.2">
      <c r="A29" s="191" t="s">
        <v>1165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14</v>
      </c>
      <c r="H31" s="72">
        <v>7</v>
      </c>
      <c r="I31" s="72">
        <v>21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1</v>
      </c>
      <c r="D36" s="75">
        <v>0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1167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1168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1169</v>
      </c>
      <c r="C46" s="72"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1171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1172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48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10</v>
      </c>
      <c r="C53" s="105" t="s">
        <v>37</v>
      </c>
      <c r="D53" s="46"/>
      <c r="E53" s="46"/>
      <c r="G53" s="121"/>
      <c r="H53" s="193">
        <v>56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208</v>
      </c>
      <c r="D61" s="110">
        <v>80</v>
      </c>
      <c r="E61" s="52"/>
      <c r="G61" s="110">
        <v>2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135</v>
      </c>
      <c r="D62" s="110">
        <v>20</v>
      </c>
      <c r="E62" s="52"/>
      <c r="G62" s="110">
        <v>4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343</v>
      </c>
      <c r="D64" s="194">
        <v>100</v>
      </c>
      <c r="E64" s="52"/>
      <c r="G64" s="194">
        <v>6</v>
      </c>
      <c r="H64" s="194">
        <v>0</v>
      </c>
      <c r="I64" s="194">
        <v>0</v>
      </c>
      <c r="J64" s="46"/>
      <c r="L64" s="194">
        <v>449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6</v>
      </c>
      <c r="C71" s="73" t="s">
        <v>1173</v>
      </c>
      <c r="D71" s="46"/>
      <c r="E71" s="46"/>
      <c r="G71" s="91"/>
      <c r="H71" s="91" t="s">
        <v>144</v>
      </c>
      <c r="I71" s="203" t="s">
        <v>1159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16</v>
      </c>
      <c r="C73" s="88" t="s">
        <v>1174</v>
      </c>
      <c r="E73" s="46"/>
      <c r="G73" s="78"/>
      <c r="H73" s="78" t="s">
        <v>1147</v>
      </c>
      <c r="I73" s="203" t="s">
        <v>1159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30</v>
      </c>
      <c r="C74" s="95" t="s">
        <v>1175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1235</v>
      </c>
      <c r="C76" s="170"/>
      <c r="D76" s="170"/>
      <c r="E76" s="46"/>
      <c r="F76" s="25" t="s">
        <v>57</v>
      </c>
      <c r="G76" s="171" t="s">
        <v>1236</v>
      </c>
      <c r="H76" s="171"/>
      <c r="I76" s="171"/>
      <c r="J76" s="46"/>
      <c r="K76" s="25" t="s">
        <v>58</v>
      </c>
      <c r="L76" s="170" t="s">
        <v>1237</v>
      </c>
      <c r="M76" s="170"/>
    </row>
    <row r="77" spans="1:13" ht="10.9" customHeight="1" thickBot="1" x14ac:dyDescent="0.25">
      <c r="A77" s="25" t="s">
        <v>59</v>
      </c>
      <c r="B77" s="172" t="s">
        <v>1159</v>
      </c>
      <c r="C77" s="172"/>
      <c r="D77" s="172"/>
      <c r="E77" s="46"/>
      <c r="F77" s="25" t="s">
        <v>60</v>
      </c>
      <c r="G77" s="173" t="s">
        <v>165</v>
      </c>
      <c r="H77" s="173"/>
      <c r="I77" s="173"/>
      <c r="J77" s="46"/>
      <c r="K77" s="125" t="s">
        <v>61</v>
      </c>
      <c r="L77" s="204" t="s">
        <v>1234</v>
      </c>
      <c r="M77" s="204"/>
    </row>
    <row r="78" spans="1:13" ht="10.9" customHeight="1" thickBot="1" x14ac:dyDescent="0.25">
      <c r="A78" s="25" t="s">
        <v>62</v>
      </c>
      <c r="B78" s="173" t="s">
        <v>1180</v>
      </c>
      <c r="C78" s="174" t="s">
        <v>1232</v>
      </c>
      <c r="D78" s="174"/>
      <c r="E78" s="49"/>
      <c r="F78" s="173"/>
      <c r="G78" s="173" t="s">
        <v>1238</v>
      </c>
      <c r="H78" s="173"/>
      <c r="I78" s="173"/>
      <c r="J78" s="46"/>
      <c r="K78" s="25" t="s">
        <v>63</v>
      </c>
      <c r="L78" s="204" t="s">
        <v>1159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1159</v>
      </c>
      <c r="M79" s="204"/>
    </row>
    <row r="80" spans="1:13" x14ac:dyDescent="0.2">
      <c r="A80" s="189" t="s">
        <v>1182</v>
      </c>
    </row>
  </sheetData>
  <sheetProtection algorithmName="SHA-512" hashValue="ME0/CwhSPI1gAdHeSSLDg1VoRAHwH7BMYO9aeooGyDhRiosiOmCs3sJ0vYthX7JGF9SL1pf/0Lvqtkp6oMJqFg==" saltValue="2n2d0vTgoExjOBeOzZap+Q==" spinCount="100000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1152</v>
      </c>
      <c r="D1" s="220" t="s">
        <v>1153</v>
      </c>
      <c r="J1" s="164">
        <v>5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1154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1155</v>
      </c>
      <c r="B4" s="100" t="s">
        <v>1202</v>
      </c>
      <c r="C4" s="100"/>
      <c r="D4" s="100"/>
      <c r="E4" s="21"/>
      <c r="G4" s="101"/>
      <c r="H4" s="214" t="s">
        <v>69</v>
      </c>
      <c r="I4" s="21"/>
      <c r="J4" s="21"/>
      <c r="K4" s="100" t="s">
        <v>1202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1157</v>
      </c>
      <c r="B6" s="102" t="s">
        <v>1158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1159</v>
      </c>
      <c r="M7" s="104" t="s">
        <v>1193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1160</v>
      </c>
    </row>
    <row r="9" spans="1:13" ht="10.15" customHeight="1" x14ac:dyDescent="0.2">
      <c r="A9" s="24" t="s">
        <v>72</v>
      </c>
      <c r="B9" s="199" t="s">
        <v>1203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1161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1159</v>
      </c>
      <c r="C11" s="33" t="s">
        <v>1</v>
      </c>
      <c r="D11" s="46"/>
      <c r="E11" s="46"/>
      <c r="F11" s="84"/>
      <c r="G11" s="84"/>
      <c r="H11" s="84"/>
      <c r="K11" s="74" t="s">
        <v>1162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1163</v>
      </c>
      <c r="B15" s="110">
        <v>13</v>
      </c>
      <c r="C15" s="110">
        <v>8</v>
      </c>
      <c r="D15" s="194">
        <v>21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75</v>
      </c>
      <c r="M16" s="75">
        <v>1</v>
      </c>
    </row>
    <row r="17" spans="1:13" ht="10.9" customHeight="1" x14ac:dyDescent="0.2">
      <c r="A17" s="90" t="s">
        <v>78</v>
      </c>
      <c r="B17" s="110">
        <v>0</v>
      </c>
      <c r="C17" s="110">
        <v>4</v>
      </c>
      <c r="D17" s="194">
        <v>4</v>
      </c>
      <c r="E17" s="21"/>
      <c r="F17" s="110">
        <v>7</v>
      </c>
      <c r="G17" s="75">
        <v>0</v>
      </c>
      <c r="H17" s="75">
        <v>2</v>
      </c>
      <c r="I17" s="75">
        <v>2</v>
      </c>
      <c r="J17" s="46"/>
      <c r="K17" s="206"/>
      <c r="L17" s="207" t="s">
        <v>17</v>
      </c>
      <c r="M17" s="75">
        <v>1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2</v>
      </c>
      <c r="H18" s="75">
        <v>1</v>
      </c>
      <c r="I18" s="75">
        <v>3</v>
      </c>
      <c r="J18" s="46"/>
      <c r="K18" s="206"/>
      <c r="L18" s="207" t="s">
        <v>19</v>
      </c>
      <c r="M18" s="75">
        <v>1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1</v>
      </c>
      <c r="I19" s="75">
        <v>1</v>
      </c>
      <c r="J19" s="46"/>
      <c r="K19" s="206"/>
      <c r="L19" s="207" t="s">
        <v>20</v>
      </c>
      <c r="M19" s="75">
        <v>2</v>
      </c>
    </row>
    <row r="20" spans="1:13" ht="10.9" customHeight="1" x14ac:dyDescent="0.2">
      <c r="A20" s="90" t="s">
        <v>13</v>
      </c>
      <c r="B20" s="194">
        <v>13</v>
      </c>
      <c r="C20" s="194">
        <v>12</v>
      </c>
      <c r="D20" s="194">
        <v>25</v>
      </c>
      <c r="E20" s="21"/>
      <c r="F20" s="110">
        <v>10</v>
      </c>
      <c r="G20" s="75">
        <v>2</v>
      </c>
      <c r="H20" s="75">
        <v>3</v>
      </c>
      <c r="I20" s="75">
        <v>5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2</v>
      </c>
      <c r="I21" s="75">
        <v>3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5</v>
      </c>
    </row>
    <row r="24" spans="1:13" ht="10.9" customHeight="1" x14ac:dyDescent="0.2">
      <c r="A24" s="90" t="s">
        <v>18</v>
      </c>
      <c r="B24" s="110">
        <v>3</v>
      </c>
      <c r="C24" s="110">
        <v>2</v>
      </c>
      <c r="D24" s="194">
        <v>5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1</v>
      </c>
      <c r="I25" s="75">
        <v>3</v>
      </c>
      <c r="J25" s="46"/>
    </row>
    <row r="26" spans="1:13" ht="10.9" customHeight="1" x14ac:dyDescent="0.2">
      <c r="A26" s="213" t="s">
        <v>1164</v>
      </c>
      <c r="B26" s="194">
        <v>10</v>
      </c>
      <c r="C26" s="194">
        <v>10</v>
      </c>
      <c r="D26" s="194">
        <v>20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1165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10</v>
      </c>
      <c r="H31" s="72">
        <v>10</v>
      </c>
      <c r="I31" s="72">
        <v>20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1167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1168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1169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1171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1172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70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8</v>
      </c>
      <c r="C53" s="105" t="s">
        <v>37</v>
      </c>
      <c r="D53" s="46"/>
      <c r="E53" s="46"/>
      <c r="G53" s="121"/>
      <c r="H53" s="193">
        <v>70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70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8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78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78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1173</v>
      </c>
      <c r="D71" s="46"/>
      <c r="E71" s="46"/>
      <c r="G71" s="91"/>
      <c r="H71" s="91" t="s">
        <v>144</v>
      </c>
      <c r="I71" s="203" t="s">
        <v>1159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4</v>
      </c>
      <c r="C73" s="88" t="s">
        <v>1174</v>
      </c>
      <c r="E73" s="46"/>
      <c r="G73" s="78"/>
      <c r="H73" s="78" t="s">
        <v>1147</v>
      </c>
      <c r="I73" s="203" t="s">
        <v>1159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23</v>
      </c>
      <c r="C74" s="95" t="s">
        <v>1175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1204</v>
      </c>
      <c r="C76" s="170"/>
      <c r="D76" s="170"/>
      <c r="E76" s="46"/>
      <c r="F76" s="25" t="s">
        <v>57</v>
      </c>
      <c r="G76" s="171" t="s">
        <v>1205</v>
      </c>
      <c r="H76" s="171"/>
      <c r="I76" s="171"/>
      <c r="J76" s="46"/>
      <c r="K76" s="25" t="s">
        <v>58</v>
      </c>
      <c r="L76" s="170" t="s">
        <v>1206</v>
      </c>
      <c r="M76" s="170"/>
    </row>
    <row r="77" spans="1:13" ht="10.9" customHeight="1" thickBot="1" x14ac:dyDescent="0.25">
      <c r="A77" s="25" t="s">
        <v>59</v>
      </c>
      <c r="B77" s="172" t="s">
        <v>1159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1207</v>
      </c>
      <c r="M77" s="204"/>
    </row>
    <row r="78" spans="1:13" ht="10.9" customHeight="1" thickBot="1" x14ac:dyDescent="0.25">
      <c r="A78" s="25" t="s">
        <v>62</v>
      </c>
      <c r="B78" s="173" t="s">
        <v>1180</v>
      </c>
      <c r="C78" s="174" t="s">
        <v>1202</v>
      </c>
      <c r="D78" s="174"/>
      <c r="E78" s="49"/>
      <c r="F78" s="173"/>
      <c r="G78" s="173" t="s">
        <v>1208</v>
      </c>
      <c r="H78" s="173"/>
      <c r="I78" s="173"/>
      <c r="J78" s="46"/>
      <c r="K78" s="25" t="s">
        <v>63</v>
      </c>
      <c r="L78" s="204" t="s">
        <v>1159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1159</v>
      </c>
      <c r="M79" s="204"/>
    </row>
    <row r="80" spans="1:13" x14ac:dyDescent="0.2">
      <c r="A80" s="189" t="s">
        <v>1182</v>
      </c>
    </row>
  </sheetData>
  <sheetProtection algorithmName="SHA-512" hashValue="6uBGKJexAF3E/nZ3pJRnzhpEbHuymNXEYdtrjZU0SJZgg0Pyt+9CbUcZEN02ZnjOOWepKra78QwdtYKUct90Pw==" saltValue="JRboGyo7awNCtwT19TjL+w==" spinCount="100000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1152</v>
      </c>
      <c r="D1" s="220" t="s">
        <v>1153</v>
      </c>
      <c r="J1" s="164">
        <v>6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1154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1155</v>
      </c>
      <c r="B4" s="100" t="s">
        <v>1209</v>
      </c>
      <c r="C4" s="100"/>
      <c r="D4" s="100"/>
      <c r="E4" s="21"/>
      <c r="G4" s="101"/>
      <c r="H4" s="214" t="s">
        <v>69</v>
      </c>
      <c r="I4" s="21"/>
      <c r="J4" s="21"/>
      <c r="K4" s="100" t="s">
        <v>1209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1157</v>
      </c>
      <c r="B6" s="102" t="s">
        <v>1158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1159</v>
      </c>
      <c r="M7" s="104" t="s">
        <v>1193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1160</v>
      </c>
    </row>
    <row r="9" spans="1:13" ht="10.15" customHeight="1" x14ac:dyDescent="0.2">
      <c r="A9" s="24" t="s">
        <v>72</v>
      </c>
      <c r="B9" s="199" t="s">
        <v>1210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1161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1159</v>
      </c>
      <c r="C11" s="33" t="s">
        <v>1</v>
      </c>
      <c r="D11" s="46"/>
      <c r="E11" s="46"/>
      <c r="F11" s="84"/>
      <c r="G11" s="84"/>
      <c r="H11" s="84"/>
      <c r="K11" s="74" t="s">
        <v>1162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1163</v>
      </c>
      <c r="B15" s="110">
        <v>4</v>
      </c>
      <c r="C15" s="110">
        <v>8</v>
      </c>
      <c r="D15" s="194">
        <v>12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1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1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3</v>
      </c>
      <c r="I19" s="75">
        <v>3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5</v>
      </c>
      <c r="C20" s="194">
        <v>8</v>
      </c>
      <c r="D20" s="194">
        <v>13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1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1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1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1</v>
      </c>
      <c r="I23" s="75">
        <v>2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2</v>
      </c>
      <c r="C24" s="110">
        <v>0</v>
      </c>
      <c r="D24" s="194">
        <v>2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1164</v>
      </c>
      <c r="B26" s="194">
        <v>3</v>
      </c>
      <c r="C26" s="194">
        <v>8</v>
      </c>
      <c r="D26" s="194">
        <v>11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1165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3</v>
      </c>
      <c r="H31" s="72">
        <v>8</v>
      </c>
      <c r="I31" s="72">
        <v>11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1166</v>
      </c>
      <c r="C40" s="72">
        <v>1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1167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1168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1169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1171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1172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43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2</v>
      </c>
      <c r="C53" s="105" t="s">
        <v>37</v>
      </c>
      <c r="D53" s="46"/>
      <c r="E53" s="46"/>
      <c r="G53" s="121"/>
      <c r="H53" s="193">
        <v>44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30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20</v>
      </c>
      <c r="E62" s="52"/>
      <c r="G62" s="110">
        <v>4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34</v>
      </c>
      <c r="D63" s="110">
        <v>15</v>
      </c>
      <c r="E63" s="52"/>
      <c r="G63" s="110">
        <v>9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64</v>
      </c>
      <c r="D64" s="194">
        <v>35</v>
      </c>
      <c r="E64" s="52"/>
      <c r="G64" s="194">
        <v>13</v>
      </c>
      <c r="H64" s="194">
        <v>0</v>
      </c>
      <c r="I64" s="194">
        <v>0</v>
      </c>
      <c r="J64" s="46"/>
      <c r="L64" s="194">
        <v>112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1</v>
      </c>
      <c r="D68" s="75">
        <v>0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1173</v>
      </c>
      <c r="D71" s="46"/>
      <c r="E71" s="46"/>
      <c r="G71" s="91"/>
      <c r="H71" s="91" t="s">
        <v>144</v>
      </c>
      <c r="I71" s="203" t="s">
        <v>1159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1174</v>
      </c>
      <c r="E73" s="46"/>
      <c r="G73" s="78"/>
      <c r="H73" s="78" t="s">
        <v>1147</v>
      </c>
      <c r="I73" s="203" t="s">
        <v>1159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29</v>
      </c>
      <c r="C74" s="95" t="s">
        <v>1175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1211</v>
      </c>
      <c r="C76" s="170"/>
      <c r="D76" s="170"/>
      <c r="E76" s="46"/>
      <c r="F76" s="25" t="s">
        <v>57</v>
      </c>
      <c r="G76" s="171" t="s">
        <v>1212</v>
      </c>
      <c r="H76" s="171"/>
      <c r="I76" s="171"/>
      <c r="J76" s="46"/>
      <c r="K76" s="25" t="s">
        <v>58</v>
      </c>
      <c r="L76" s="170" t="s">
        <v>1213</v>
      </c>
      <c r="M76" s="170"/>
    </row>
    <row r="77" spans="1:13" ht="10.9" customHeight="1" thickBot="1" x14ac:dyDescent="0.25">
      <c r="A77" s="25" t="s">
        <v>59</v>
      </c>
      <c r="B77" s="172" t="s">
        <v>1159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1179</v>
      </c>
      <c r="M77" s="204"/>
    </row>
    <row r="78" spans="1:13" ht="10.9" customHeight="1" thickBot="1" x14ac:dyDescent="0.25">
      <c r="A78" s="25" t="s">
        <v>62</v>
      </c>
      <c r="B78" s="173" t="s">
        <v>1180</v>
      </c>
      <c r="C78" s="174" t="s">
        <v>1214</v>
      </c>
      <c r="D78" s="174"/>
      <c r="E78" s="49"/>
      <c r="F78" s="173"/>
      <c r="G78" s="173" t="s">
        <v>1215</v>
      </c>
      <c r="H78" s="173"/>
      <c r="I78" s="173"/>
      <c r="J78" s="46"/>
      <c r="K78" s="25" t="s">
        <v>63</v>
      </c>
      <c r="L78" s="204" t="s">
        <v>1159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1159</v>
      </c>
      <c r="M79" s="204"/>
    </row>
    <row r="80" spans="1:13" x14ac:dyDescent="0.2">
      <c r="A80" s="189" t="s">
        <v>1182</v>
      </c>
    </row>
  </sheetData>
  <sheetProtection algorithmName="SHA-512" hashValue="v9Biy0oJb0OoUwl7tuuDGhCZ4V3w1XIORwnEVwQfFriSvoE9ILWOIEZ+w7YFZDXhMGemfyJFSss8LxgmIwLGLA==" saltValue="2EHZU9Av0+JUID23ZBVz5g==" spinCount="100000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Nossendorf</vt:lpstr>
      <vt:lpstr>Ostufer Kummerower See</vt:lpstr>
      <vt:lpstr>Pentz-Gnevezow</vt:lpstr>
      <vt:lpstr>Kletzin</vt:lpstr>
      <vt:lpstr>Sarow</vt:lpstr>
      <vt:lpstr>Sternfeld</vt:lpstr>
      <vt:lpstr>Warrenzin</vt:lpstr>
      <vt:lpstr>Sanzkow</vt:lpstr>
      <vt:lpstr>x9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2023-01-01T16:16:26Z</dcterms:modified>
</cp:coreProperties>
</file>