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4.xml" ContentType="application/vnd.ms-excel.controlproperties+xml"/>
  <Override PartName="/xl/drawings/drawing7.xml" ContentType="application/vnd.openxmlformats-officedocument.drawing+xml"/>
  <Override PartName="/xl/ctrlProps/ctrlProp5.xml" ContentType="application/vnd.ms-excel.controlproperties+xml"/>
  <Override PartName="/xl/drawings/drawing8.xml" ContentType="application/vnd.openxmlformats-officedocument.drawing+xml"/>
  <Override PartName="/xl/ctrlProps/ctrlProp6.xml" ContentType="application/vnd.ms-excel.controlproperties+xml"/>
  <Override PartName="/xl/drawings/drawing9.xml" ContentType="application/vnd.openxmlformats-officedocument.drawing+xml"/>
  <Override PartName="/xl/ctrlProps/ctrlProp7.xml" ContentType="application/vnd.ms-excel.controlproperties+xml"/>
  <Override PartName="/xl/drawings/drawing10.xml" ContentType="application/vnd.openxmlformats-officedocument.drawing+xml"/>
  <Override PartName="/xl/ctrlProps/ctrlProp8.xml" ContentType="application/vnd.ms-excel.controlproperties+xml"/>
  <Override PartName="/xl/drawings/drawing11.xml" ContentType="application/vnd.openxmlformats-officedocument.drawing+xml"/>
  <Override PartName="/xl/ctrlProps/ctrlProp9.xml" ContentType="application/vnd.ms-excel.controlproperties+xml"/>
  <Override PartName="/xl/drawings/drawing12.xml" ContentType="application/vnd.openxmlformats-officedocument.drawing+xml"/>
  <Override PartName="/xl/ctrlProps/ctrlProp10.xml" ContentType="application/vnd.ms-excel.controlproperties+xml"/>
  <Override PartName="/xl/drawings/drawing13.xml" ContentType="application/vnd.openxmlformats-officedocument.drawing+xml"/>
  <Override PartName="/xl/ctrlProps/ctrlProp11.xml" ContentType="application/vnd.ms-excel.controlproperties+xml"/>
  <Override PartName="/xl/drawings/drawing14.xml" ContentType="application/vnd.openxmlformats-officedocument.drawing+xml"/>
  <Override PartName="/xl/ctrlProps/ctrlProp12.xml" ContentType="application/vnd.ms-excel.controlproperties+xml"/>
  <Override PartName="/xl/drawings/drawing15.xml" ContentType="application/vnd.openxmlformats-officedocument.drawing+xml"/>
  <Override PartName="/xl/ctrlProps/ctrlProp13.xml" ContentType="application/vnd.ms-excel.controlproperties+xml"/>
  <Override PartName="/xl/drawings/drawing16.xml" ContentType="application/vnd.openxmlformats-officedocument.drawing+xml"/>
  <Override PartName="/xl/ctrlProps/ctrlProp14.xml" ContentType="application/vnd.ms-excel.controlproperties+xml"/>
  <Override PartName="/xl/drawings/drawing17.xml" ContentType="application/vnd.openxmlformats-officedocument.drawing+xml"/>
  <Override PartName="/xl/ctrlProps/ctrlProp15.xml" ContentType="application/vnd.ms-excel.controlproperties+xml"/>
  <Override PartName="/xl/drawings/drawing18.xml" ContentType="application/vnd.openxmlformats-officedocument.drawing+xml"/>
  <Override PartName="/xl/ctrlProps/ctrlProp16.xml" ContentType="application/vnd.ms-excel.controlproperties+xml"/>
  <Override PartName="/xl/drawings/drawing19.xml" ContentType="application/vnd.openxmlformats-officedocument.drawing+xml"/>
  <Override PartName="/xl/ctrlProps/ctrlProp17.xml" ContentType="application/vnd.ms-excel.controlproperties+xml"/>
  <Override PartName="/xl/drawings/drawing20.xml" ContentType="application/vnd.openxmlformats-officedocument.drawing+xml"/>
  <Override PartName="/xl/ctrlProps/ctrlProp18.xml" ContentType="application/vnd.ms-excel.controlproperties+xml"/>
  <Override PartName="/xl/drawings/drawing21.xml" ContentType="application/vnd.openxmlformats-officedocument.drawing+xml"/>
  <Override PartName="/xl/ctrlProps/ctrlProp19.xml" ContentType="application/vnd.ms-excel.controlproperties+xml"/>
  <Override PartName="/xl/drawings/drawing22.xml" ContentType="application/vnd.openxmlformats-officedocument.drawing+xml"/>
  <Override PartName="/xl/ctrlProps/ctrlProp20.xml" ContentType="application/vnd.ms-excel.controlproperties+xml"/>
  <Override PartName="/xl/drawings/drawing23.xml" ContentType="application/vnd.openxmlformats-officedocument.drawing+xml"/>
  <Override PartName="/xl/ctrlProps/ctrlProp21.xml" ContentType="application/vnd.ms-excel.controlproperties+xml"/>
  <Override PartName="/xl/drawings/drawing24.xml" ContentType="application/vnd.openxmlformats-officedocument.drawing+xml"/>
  <Override PartName="/xl/ctrlProps/ctrlProp22.xml" ContentType="application/vnd.ms-excel.controlproperties+xml"/>
  <Override PartName="/xl/drawings/drawing25.xml" ContentType="application/vnd.openxmlformats-officedocument.drawing+xml"/>
  <Override PartName="/xl/ctrlProps/ctrlProp23.xml" ContentType="application/vnd.ms-excel.controlproperties+xml"/>
  <Override PartName="/xl/drawings/drawing26.xml" ContentType="application/vnd.openxmlformats-officedocument.drawing+xml"/>
  <Override PartName="/xl/ctrlProps/ctrlProp24.xml" ContentType="application/vnd.ms-excel.controlproperties+xml"/>
  <Override PartName="/xl/drawings/drawing27.xml" ContentType="application/vnd.openxmlformats-officedocument.drawing+xml"/>
  <Override PartName="/xl/ctrlProps/ctrlProp25.xml" ContentType="application/vnd.ms-excel.controlproperties+xml"/>
  <Override PartName="/xl/drawings/drawing28.xml" ContentType="application/vnd.openxmlformats-officedocument.drawing+xml"/>
  <Override PartName="/xl/ctrlProps/ctrlProp26.xml" ContentType="application/vnd.ms-excel.controlproperties+xml"/>
  <Override PartName="/xl/drawings/drawing29.xml" ContentType="application/vnd.openxmlformats-officedocument.drawing+xml"/>
  <Override PartName="/xl/ctrlProps/ctrlProp27.xml" ContentType="application/vnd.ms-excel.controlproperties+xml"/>
  <Override PartName="/xl/drawings/drawing30.xml" ContentType="application/vnd.openxmlformats-officedocument.drawing+xml"/>
  <Override PartName="/xl/ctrlProps/ctrlProp28.xml" ContentType="application/vnd.ms-excel.controlproperties+xml"/>
  <Override PartName="/xl/drawings/drawing31.xml" ContentType="application/vnd.openxmlformats-officedocument.drawing+xml"/>
  <Override PartName="/xl/ctrlProps/ctrlProp29.xml" ContentType="application/vnd.ms-excel.controlproperties+xml"/>
  <Override PartName="/xl/drawings/drawing32.xml" ContentType="application/vnd.openxmlformats-officedocument.drawing+xml"/>
  <Override PartName="/xl/ctrlProps/ctrlProp30.xml" ContentType="application/vnd.ms-excel.controlproperties+xml"/>
  <Override PartName="/xl/drawings/drawing33.xml" ContentType="application/vnd.openxmlformats-officedocument.drawing+xml"/>
  <Override PartName="/xl/ctrlProps/ctrlProp31.xml" ContentType="application/vnd.ms-excel.controlproperties+xml"/>
  <Override PartName="/xl/drawings/drawing34.xml" ContentType="application/vnd.openxmlformats-officedocument.drawing+xml"/>
  <Override PartName="/xl/ctrlProps/ctrlProp32.xml" ContentType="application/vnd.ms-excel.controlproperties+xml"/>
  <Override PartName="/xl/drawings/drawing35.xml" ContentType="application/vnd.openxmlformats-officedocument.drawing+xml"/>
  <Override PartName="/xl/ctrlProps/ctrlProp33.xml" ContentType="application/vnd.ms-excel.controlproperties+xml"/>
  <Override PartName="/xl/drawings/drawing36.xml" ContentType="application/vnd.openxmlformats-officedocument.drawing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/>
  <mc:AlternateContent xmlns:mc="http://schemas.openxmlformats.org/markup-compatibility/2006">
    <mc:Choice Requires="x15">
      <x15ac:absPath xmlns:x15ac="http://schemas.microsoft.com/office/spreadsheetml/2010/11/ac" url="E:\KJF MSE\Jahresberichte\2022\Ämter-Gemeinden\ohne Makros\"/>
    </mc:Choice>
  </mc:AlternateContent>
  <xr:revisionPtr revIDLastSave="0" documentId="8_{2AECD23C-A137-4820-BB05-0BFFFEBFC1E5}" xr6:coauthVersionLast="36" xr6:coauthVersionMax="36" xr10:uidLastSave="{00000000-0000-0000-0000-000000000000}"/>
  <workbookProtection workbookAlgorithmName="SHA-512" workbookHashValue="+/4xf1AAOZq35Rbjynz2ZXcHe6HgP4Ew/ABjKkKu8a40AjrKC5WrYyW0ySP+1j5afeAIzYY+pSZuJ6IaWRTH6w==" workbookSaltValue="DCyKo4+fM32u52Ne0pwdZQ==" workbookSpinCount="100000" lockStructure="1"/>
  <bookViews>
    <workbookView xWindow="32760" yWindow="15" windowWidth="9570" windowHeight="11760" tabRatio="923" activeTab="4" xr2:uid="{00000000-000D-0000-FFFF-FFFF00000000}"/>
  </bookViews>
  <sheets>
    <sheet name="liesmich" sheetId="2" r:id="rId1"/>
    <sheet name="Alter" sheetId="3" r:id="rId2"/>
    <sheet name="Alter JFW" sheetId="4" r:id="rId3"/>
    <sheet name="Austritt" sheetId="5" r:id="rId4"/>
    <sheet name="gesamt" sheetId="109" r:id="rId5"/>
    <sheet name="Std für ü. ö. Ausschüsse" sheetId="155" r:id="rId6"/>
    <sheet name="Malchin" sheetId="8" r:id="rId7"/>
    <sheet name="Neukalen" sheetId="134" r:id="rId8"/>
    <sheet name="Gielow" sheetId="135" r:id="rId9"/>
    <sheet name="Faulenrost" sheetId="136" r:id="rId10"/>
    <sheet name="x5" sheetId="137" r:id="rId11"/>
    <sheet name="x6" sheetId="138" r:id="rId12"/>
    <sheet name="x7" sheetId="139" r:id="rId13"/>
    <sheet name="x8" sheetId="140" r:id="rId14"/>
    <sheet name="x9" sheetId="141" r:id="rId15"/>
    <sheet name="x10" sheetId="142" r:id="rId16"/>
    <sheet name="x11" sheetId="143" r:id="rId17"/>
    <sheet name="x12" sheetId="144" r:id="rId18"/>
    <sheet name="x13" sheetId="145" r:id="rId19"/>
    <sheet name="x14" sheetId="146" r:id="rId20"/>
    <sheet name="x15" sheetId="147" r:id="rId21"/>
    <sheet name="x16" sheetId="148" r:id="rId22"/>
    <sheet name="x17" sheetId="149" r:id="rId23"/>
    <sheet name="x18" sheetId="150" r:id="rId24"/>
    <sheet name="x19" sheetId="151" r:id="rId25"/>
    <sheet name="x20" sheetId="157" r:id="rId26"/>
    <sheet name="x21" sheetId="159" r:id="rId27"/>
    <sheet name="x22" sheetId="160" r:id="rId28"/>
    <sheet name="x23" sheetId="162" r:id="rId29"/>
    <sheet name="x24" sheetId="161" r:id="rId30"/>
    <sheet name="x25" sheetId="158" r:id="rId31"/>
    <sheet name="x26" sheetId="165" r:id="rId32"/>
    <sheet name="x27" sheetId="166" r:id="rId33"/>
    <sheet name="x28" sheetId="164" r:id="rId34"/>
    <sheet name="x29" sheetId="163" r:id="rId35"/>
    <sheet name="x30" sheetId="152" r:id="rId36"/>
  </sheets>
  <definedNames>
    <definedName name="_xlnm.Print_Area" localSheetId="4">gesamt!$A$1:$M$80</definedName>
  </definedNames>
  <calcPr calcId="191029"/>
</workbook>
</file>

<file path=xl/calcChain.xml><?xml version="1.0" encoding="utf-8"?>
<calcChain xmlns="http://schemas.openxmlformats.org/spreadsheetml/2006/main">
  <c r="D1" i="109" l="1"/>
  <c r="B15" i="109"/>
  <c r="H26" i="109"/>
  <c r="H27" i="109"/>
  <c r="H28" i="109"/>
  <c r="I28" i="109" s="1"/>
  <c r="H29" i="109"/>
  <c r="I29" i="109" s="1"/>
  <c r="G26" i="109"/>
  <c r="I26" i="109" s="1"/>
  <c r="G27" i="109"/>
  <c r="G28" i="109"/>
  <c r="G29" i="109"/>
  <c r="G16" i="109"/>
  <c r="I16" i="109" s="1"/>
  <c r="H16" i="109"/>
  <c r="G17" i="109"/>
  <c r="H17" i="109"/>
  <c r="G18" i="109"/>
  <c r="H18" i="109"/>
  <c r="G19" i="109"/>
  <c r="H19" i="109"/>
  <c r="G20" i="109"/>
  <c r="H20" i="109"/>
  <c r="G21" i="109"/>
  <c r="H21" i="109"/>
  <c r="G22" i="109"/>
  <c r="H22" i="109"/>
  <c r="G23" i="109"/>
  <c r="I23" i="109" s="1"/>
  <c r="H23" i="109"/>
  <c r="G24" i="109"/>
  <c r="H24" i="109"/>
  <c r="I24" i="109"/>
  <c r="G25" i="109"/>
  <c r="I25" i="109" s="1"/>
  <c r="H25" i="109"/>
  <c r="I27" i="109"/>
  <c r="G15" i="109"/>
  <c r="H15" i="109"/>
  <c r="B17" i="109"/>
  <c r="B20" i="109" s="1"/>
  <c r="B18" i="109"/>
  <c r="B22" i="109"/>
  <c r="B24" i="109"/>
  <c r="D24" i="109" s="1"/>
  <c r="C15" i="109"/>
  <c r="C17" i="109"/>
  <c r="C18" i="109"/>
  <c r="C22" i="109"/>
  <c r="C24" i="109"/>
  <c r="A29" i="109"/>
  <c r="A29" i="137"/>
  <c r="A29" i="138"/>
  <c r="A29" i="139"/>
  <c r="A29" i="140"/>
  <c r="A29" i="141"/>
  <c r="A29" i="142"/>
  <c r="A29" i="143"/>
  <c r="A29" i="144"/>
  <c r="A29" i="145"/>
  <c r="A29" i="146"/>
  <c r="A29" i="147"/>
  <c r="A29" i="148"/>
  <c r="A29" i="149"/>
  <c r="A29" i="150"/>
  <c r="A29" i="151"/>
  <c r="A29" i="157"/>
  <c r="A29" i="159"/>
  <c r="A29" i="160"/>
  <c r="A29" i="162"/>
  <c r="A29" i="161"/>
  <c r="A29" i="158"/>
  <c r="A29" i="165"/>
  <c r="A29" i="166"/>
  <c r="A29" i="164"/>
  <c r="A29" i="163"/>
  <c r="A29" i="152"/>
  <c r="G31" i="137"/>
  <c r="B20" i="137"/>
  <c r="B26" i="137" s="1"/>
  <c r="G32" i="137" s="1"/>
  <c r="H31" i="137"/>
  <c r="C20" i="137"/>
  <c r="C26" i="137" s="1"/>
  <c r="G31" i="138"/>
  <c r="B20" i="138"/>
  <c r="B26" i="138" s="1"/>
  <c r="G32" i="138" s="1"/>
  <c r="H31" i="138"/>
  <c r="C20" i="138"/>
  <c r="C26" i="138" s="1"/>
  <c r="G31" i="139"/>
  <c r="B20" i="139"/>
  <c r="B26" i="139" s="1"/>
  <c r="G32" i="139" s="1"/>
  <c r="H31" i="139"/>
  <c r="C20" i="139"/>
  <c r="C26" i="139" s="1"/>
  <c r="G31" i="140"/>
  <c r="B20" i="140"/>
  <c r="B26" i="140" s="1"/>
  <c r="G32" i="140" s="1"/>
  <c r="H31" i="140"/>
  <c r="C20" i="140"/>
  <c r="C26" i="140" s="1"/>
  <c r="G31" i="141"/>
  <c r="B20" i="141"/>
  <c r="B26" i="141" s="1"/>
  <c r="G32" i="141" s="1"/>
  <c r="H31" i="141"/>
  <c r="C20" i="141"/>
  <c r="C26" i="141" s="1"/>
  <c r="G31" i="142"/>
  <c r="B20" i="142"/>
  <c r="B26" i="142" s="1"/>
  <c r="G32" i="142" s="1"/>
  <c r="H31" i="142"/>
  <c r="C20" i="142"/>
  <c r="C26" i="142" s="1"/>
  <c r="G31" i="143"/>
  <c r="B20" i="143"/>
  <c r="B26" i="143" s="1"/>
  <c r="G32" i="143" s="1"/>
  <c r="H31" i="143"/>
  <c r="C20" i="143"/>
  <c r="C26" i="143" s="1"/>
  <c r="G31" i="144"/>
  <c r="B20" i="144"/>
  <c r="B26" i="144" s="1"/>
  <c r="G32" i="144" s="1"/>
  <c r="H31" i="144"/>
  <c r="C20" i="144"/>
  <c r="C26" i="144" s="1"/>
  <c r="G31" i="145"/>
  <c r="B20" i="145"/>
  <c r="B26" i="145" s="1"/>
  <c r="G32" i="145" s="1"/>
  <c r="H31" i="145"/>
  <c r="C20" i="145"/>
  <c r="C26" i="145" s="1"/>
  <c r="G31" i="146"/>
  <c r="B20" i="146"/>
  <c r="B26" i="146" s="1"/>
  <c r="G32" i="146" s="1"/>
  <c r="H31" i="146"/>
  <c r="C20" i="146"/>
  <c r="C26" i="146" s="1"/>
  <c r="G31" i="147"/>
  <c r="B20" i="147"/>
  <c r="B26" i="147" s="1"/>
  <c r="G32" i="147" s="1"/>
  <c r="H31" i="147"/>
  <c r="C20" i="147"/>
  <c r="C26" i="147" s="1"/>
  <c r="G31" i="148"/>
  <c r="B20" i="148"/>
  <c r="B26" i="148" s="1"/>
  <c r="G32" i="148" s="1"/>
  <c r="H31" i="148"/>
  <c r="C20" i="148"/>
  <c r="C26" i="148" s="1"/>
  <c r="G31" i="149"/>
  <c r="B20" i="149"/>
  <c r="B26" i="149" s="1"/>
  <c r="G32" i="149" s="1"/>
  <c r="H31" i="149"/>
  <c r="C20" i="149"/>
  <c r="C26" i="149" s="1"/>
  <c r="G31" i="150"/>
  <c r="B20" i="150"/>
  <c r="B26" i="150" s="1"/>
  <c r="G32" i="150" s="1"/>
  <c r="H31" i="150"/>
  <c r="C20" i="150"/>
  <c r="C26" i="150" s="1"/>
  <c r="G31" i="151"/>
  <c r="B20" i="151"/>
  <c r="B26" i="151" s="1"/>
  <c r="G32" i="151" s="1"/>
  <c r="H31" i="151"/>
  <c r="C20" i="151"/>
  <c r="C26" i="151" s="1"/>
  <c r="G31" i="157"/>
  <c r="B20" i="157"/>
  <c r="B26" i="157" s="1"/>
  <c r="G32" i="157" s="1"/>
  <c r="H31" i="157"/>
  <c r="C20" i="157"/>
  <c r="C26" i="157" s="1"/>
  <c r="G31" i="159"/>
  <c r="B20" i="159"/>
  <c r="B26" i="159" s="1"/>
  <c r="G32" i="159" s="1"/>
  <c r="H31" i="159"/>
  <c r="C20" i="159"/>
  <c r="C26" i="159" s="1"/>
  <c r="G31" i="160"/>
  <c r="B20" i="160"/>
  <c r="B26" i="160" s="1"/>
  <c r="G32" i="160" s="1"/>
  <c r="H31" i="160"/>
  <c r="C20" i="160"/>
  <c r="C26" i="160" s="1"/>
  <c r="G31" i="162"/>
  <c r="B20" i="162"/>
  <c r="B26" i="162" s="1"/>
  <c r="G32" i="162" s="1"/>
  <c r="H31" i="162"/>
  <c r="C20" i="162"/>
  <c r="C26" i="162" s="1"/>
  <c r="G31" i="161"/>
  <c r="B20" i="161"/>
  <c r="B26" i="161" s="1"/>
  <c r="G32" i="161" s="1"/>
  <c r="H31" i="161"/>
  <c r="C20" i="161"/>
  <c r="C26" i="161" s="1"/>
  <c r="G31" i="158"/>
  <c r="B20" i="158"/>
  <c r="B26" i="158" s="1"/>
  <c r="G32" i="158" s="1"/>
  <c r="H31" i="158"/>
  <c r="C20" i="158"/>
  <c r="C26" i="158" s="1"/>
  <c r="G31" i="165"/>
  <c r="B20" i="165"/>
  <c r="B26" i="165" s="1"/>
  <c r="G32" i="165" s="1"/>
  <c r="H31" i="165"/>
  <c r="C20" i="165"/>
  <c r="C26" i="165" s="1"/>
  <c r="G31" i="166"/>
  <c r="B20" i="166"/>
  <c r="B26" i="166" s="1"/>
  <c r="G32" i="166" s="1"/>
  <c r="H31" i="166"/>
  <c r="C20" i="166"/>
  <c r="C26" i="166" s="1"/>
  <c r="G31" i="164"/>
  <c r="B20" i="164"/>
  <c r="B26" i="164" s="1"/>
  <c r="G32" i="164" s="1"/>
  <c r="H31" i="164"/>
  <c r="C20" i="164"/>
  <c r="C26" i="164" s="1"/>
  <c r="G31" i="163"/>
  <c r="B20" i="163"/>
  <c r="B26" i="163" s="1"/>
  <c r="G32" i="163" s="1"/>
  <c r="H31" i="163"/>
  <c r="C20" i="163"/>
  <c r="C26" i="163" s="1"/>
  <c r="G31" i="152"/>
  <c r="B20" i="152"/>
  <c r="B26" i="152" s="1"/>
  <c r="G32" i="152" s="1"/>
  <c r="H31" i="152"/>
  <c r="C20" i="152"/>
  <c r="C26" i="152" s="1"/>
  <c r="I31" i="137"/>
  <c r="I31" i="138"/>
  <c r="I31" i="139"/>
  <c r="I31" i="140"/>
  <c r="I31" i="141"/>
  <c r="I31" i="142"/>
  <c r="I31" i="143"/>
  <c r="I31" i="144"/>
  <c r="I31" i="145"/>
  <c r="I31" i="146"/>
  <c r="I31" i="147"/>
  <c r="I31" i="148"/>
  <c r="I31" i="149"/>
  <c r="I31" i="150"/>
  <c r="I31" i="151"/>
  <c r="I31" i="157"/>
  <c r="I31" i="159"/>
  <c r="I31" i="160"/>
  <c r="I31" i="162"/>
  <c r="I31" i="161"/>
  <c r="I31" i="158"/>
  <c r="I31" i="165"/>
  <c r="I31" i="166"/>
  <c r="I31" i="164"/>
  <c r="I31" i="163"/>
  <c r="I31" i="152"/>
  <c r="G5" i="2"/>
  <c r="A80" i="137"/>
  <c r="A80" i="138"/>
  <c r="A80" i="139"/>
  <c r="A80" i="140"/>
  <c r="A80" i="141"/>
  <c r="A80" i="142"/>
  <c r="A80" i="143"/>
  <c r="A80" i="144"/>
  <c r="A80" i="145"/>
  <c r="A80" i="146"/>
  <c r="A80" i="147"/>
  <c r="A80" i="148"/>
  <c r="A80" i="149"/>
  <c r="A80" i="150"/>
  <c r="A80" i="151"/>
  <c r="A80" i="157"/>
  <c r="A80" i="159"/>
  <c r="A80" i="160"/>
  <c r="A80" i="162"/>
  <c r="A80" i="161"/>
  <c r="A80" i="158"/>
  <c r="A80" i="165"/>
  <c r="A80" i="166"/>
  <c r="A80" i="164"/>
  <c r="A80" i="163"/>
  <c r="A80" i="152"/>
  <c r="A80" i="109"/>
  <c r="L46" i="109"/>
  <c r="L47" i="109"/>
  <c r="L48" i="109"/>
  <c r="L49" i="109"/>
  <c r="C10" i="109"/>
  <c r="C11" i="109"/>
  <c r="A26" i="109"/>
  <c r="A15" i="109"/>
  <c r="C40" i="109"/>
  <c r="C41" i="109"/>
  <c r="C42" i="109"/>
  <c r="D15" i="109"/>
  <c r="H62" i="109"/>
  <c r="I62" i="109"/>
  <c r="I61" i="109"/>
  <c r="I63" i="109"/>
  <c r="H63" i="109"/>
  <c r="H61" i="109"/>
  <c r="D61" i="109"/>
  <c r="D62" i="109"/>
  <c r="D63" i="109"/>
  <c r="G61" i="109"/>
  <c r="G62" i="109"/>
  <c r="G63" i="109"/>
  <c r="B62" i="109"/>
  <c r="B61" i="109"/>
  <c r="B63" i="109"/>
  <c r="L2" i="109"/>
  <c r="B6" i="109"/>
  <c r="B23" i="109"/>
  <c r="C23" i="109"/>
  <c r="A6" i="109"/>
  <c r="K77" i="109"/>
  <c r="I73" i="109"/>
  <c r="I71" i="109"/>
  <c r="L79" i="109"/>
  <c r="L78" i="109"/>
  <c r="L77" i="109"/>
  <c r="L76" i="109"/>
  <c r="B77" i="109"/>
  <c r="B76" i="109"/>
  <c r="G78" i="109"/>
  <c r="G77" i="109"/>
  <c r="G76" i="109"/>
  <c r="C78" i="109"/>
  <c r="B78" i="109"/>
  <c r="B11" i="109"/>
  <c r="K6" i="109"/>
  <c r="B10" i="109"/>
  <c r="C47" i="109"/>
  <c r="C48" i="109"/>
  <c r="C49" i="109"/>
  <c r="C46" i="109"/>
  <c r="C34" i="109"/>
  <c r="D34" i="109" s="1"/>
  <c r="C35" i="109"/>
  <c r="C36" i="109"/>
  <c r="C37" i="109"/>
  <c r="D37" i="109" s="1"/>
  <c r="M16" i="109"/>
  <c r="M17" i="109"/>
  <c r="M18" i="109"/>
  <c r="M19" i="109"/>
  <c r="M20" i="109"/>
  <c r="M21" i="109"/>
  <c r="M22" i="109"/>
  <c r="B28" i="109"/>
  <c r="B74" i="109"/>
  <c r="B73" i="109"/>
  <c r="B71" i="109"/>
  <c r="B53" i="109"/>
  <c r="H53" i="109"/>
  <c r="H52" i="109"/>
  <c r="L43" i="109"/>
  <c r="L41" i="109"/>
  <c r="M41" i="109" s="1"/>
  <c r="L40" i="109"/>
  <c r="M40" i="109" s="1"/>
  <c r="L38" i="109"/>
  <c r="M38" i="109" s="1"/>
  <c r="L36" i="109"/>
  <c r="M36" i="109" s="1"/>
  <c r="L35" i="109"/>
  <c r="M35" i="109" s="1"/>
  <c r="L34" i="109"/>
  <c r="M34" i="109" s="1"/>
  <c r="M15" i="109"/>
  <c r="L11" i="109"/>
  <c r="M11" i="109"/>
  <c r="M11" i="137"/>
  <c r="M11" i="138"/>
  <c r="M11" i="139"/>
  <c r="M11" i="140"/>
  <c r="M11" i="141"/>
  <c r="M11" i="142"/>
  <c r="M11" i="143"/>
  <c r="M11" i="144"/>
  <c r="M11" i="145"/>
  <c r="M11" i="146"/>
  <c r="M11" i="147"/>
  <c r="M11" i="148"/>
  <c r="M11" i="149"/>
  <c r="M11" i="150"/>
  <c r="M11" i="151"/>
  <c r="M11" i="157"/>
  <c r="M11" i="159"/>
  <c r="M11" i="160"/>
  <c r="M11" i="162"/>
  <c r="M11" i="161"/>
  <c r="M11" i="158"/>
  <c r="M11" i="165"/>
  <c r="M11" i="166"/>
  <c r="M11" i="164"/>
  <c r="M11" i="163"/>
  <c r="M11" i="152"/>
  <c r="L10" i="109"/>
  <c r="L10" i="137"/>
  <c r="L10" i="138"/>
  <c r="L10" i="139"/>
  <c r="L10" i="140"/>
  <c r="L10" i="141"/>
  <c r="L10" i="142"/>
  <c r="L10" i="143"/>
  <c r="L10" i="144"/>
  <c r="L10" i="145"/>
  <c r="L10" i="146"/>
  <c r="L10" i="147"/>
  <c r="L10" i="148"/>
  <c r="L10" i="149"/>
  <c r="L10" i="150"/>
  <c r="L10" i="151"/>
  <c r="L10" i="157"/>
  <c r="L10" i="159"/>
  <c r="L10" i="160"/>
  <c r="L10" i="162"/>
  <c r="L10" i="161"/>
  <c r="L10" i="158"/>
  <c r="L10" i="165"/>
  <c r="L10" i="166"/>
  <c r="L10" i="164"/>
  <c r="L10" i="163"/>
  <c r="L10" i="152"/>
  <c r="D1" i="137"/>
  <c r="B68" i="137" s="1"/>
  <c r="D1" i="138"/>
  <c r="G68" i="138" s="1"/>
  <c r="D1" i="139"/>
  <c r="B68" i="139" s="1"/>
  <c r="D1" i="140"/>
  <c r="C68" i="140"/>
  <c r="D1" i="141"/>
  <c r="D68" i="141"/>
  <c r="F68" i="141"/>
  <c r="D1" i="142"/>
  <c r="C68" i="142" s="1"/>
  <c r="D1" i="143"/>
  <c r="B68" i="143" s="1"/>
  <c r="D1" i="144"/>
  <c r="C68" i="144" s="1"/>
  <c r="D1" i="145"/>
  <c r="B68" i="145" s="1"/>
  <c r="D1" i="146"/>
  <c r="C68" i="146" s="1"/>
  <c r="D1" i="147"/>
  <c r="B68" i="147" s="1"/>
  <c r="D1" i="148"/>
  <c r="G68" i="148" s="1"/>
  <c r="D1" i="149"/>
  <c r="C68" i="149" s="1"/>
  <c r="D1" i="150"/>
  <c r="C68" i="150" s="1"/>
  <c r="D1" i="151"/>
  <c r="C68" i="151" s="1"/>
  <c r="D1" i="157"/>
  <c r="C68" i="157" s="1"/>
  <c r="D1" i="159"/>
  <c r="G68" i="159" s="1"/>
  <c r="D1" i="160"/>
  <c r="F68" i="160" s="1"/>
  <c r="D1" i="162"/>
  <c r="F68" i="162" s="1"/>
  <c r="D1" i="161"/>
  <c r="H68" i="161" s="1"/>
  <c r="D1" i="158"/>
  <c r="C68" i="158" s="1"/>
  <c r="D1" i="165"/>
  <c r="B68" i="165" s="1"/>
  <c r="D1" i="166"/>
  <c r="C68" i="166" s="1"/>
  <c r="D1" i="164"/>
  <c r="D68" i="164" s="1"/>
  <c r="D1" i="163"/>
  <c r="D68" i="163" s="1"/>
  <c r="D1" i="152"/>
  <c r="D68" i="152" s="1"/>
  <c r="D68" i="137"/>
  <c r="D68" i="140"/>
  <c r="D68" i="161"/>
  <c r="F68" i="146"/>
  <c r="F68" i="149"/>
  <c r="G68" i="144"/>
  <c r="G68" i="151"/>
  <c r="H68" i="140"/>
  <c r="H68" i="151"/>
  <c r="H68" i="166"/>
  <c r="B68" i="141"/>
  <c r="B68" i="144"/>
  <c r="H24" i="2"/>
  <c r="B10" i="155"/>
  <c r="C10" i="155"/>
  <c r="D10" i="155"/>
  <c r="F10" i="155"/>
  <c r="G10" i="155"/>
  <c r="B6" i="142"/>
  <c r="L7" i="142"/>
  <c r="M7" i="142"/>
  <c r="K6" i="142"/>
  <c r="A15" i="142"/>
  <c r="A26" i="142"/>
  <c r="L50" i="142"/>
  <c r="D15" i="142"/>
  <c r="D17" i="142"/>
  <c r="D18" i="142"/>
  <c r="D20" i="142"/>
  <c r="C43" i="142" s="1"/>
  <c r="K4" i="142"/>
  <c r="D23" i="142"/>
  <c r="B64" i="142"/>
  <c r="L64" i="142" s="1"/>
  <c r="D64" i="142"/>
  <c r="G64" i="142"/>
  <c r="H64" i="142"/>
  <c r="I64" i="142"/>
  <c r="M43" i="142"/>
  <c r="D22" i="142"/>
  <c r="D24" i="142"/>
  <c r="M41" i="142"/>
  <c r="M40" i="142"/>
  <c r="M38" i="142"/>
  <c r="D37" i="142"/>
  <c r="M36" i="142"/>
  <c r="D36" i="142"/>
  <c r="M35" i="142"/>
  <c r="D35" i="142"/>
  <c r="M34" i="142"/>
  <c r="D34" i="142"/>
  <c r="M23" i="142"/>
  <c r="M24" i="142"/>
  <c r="B6" i="143"/>
  <c r="L7" i="143"/>
  <c r="M7" i="143"/>
  <c r="K6" i="143"/>
  <c r="A15" i="143"/>
  <c r="A26" i="143"/>
  <c r="L50" i="143"/>
  <c r="D15" i="143"/>
  <c r="D17" i="143"/>
  <c r="D18" i="143"/>
  <c r="D20" i="143" s="1"/>
  <c r="K4" i="143"/>
  <c r="D23" i="143"/>
  <c r="B64" i="143"/>
  <c r="D64" i="143"/>
  <c r="G64" i="143"/>
  <c r="H64" i="143"/>
  <c r="I64" i="143"/>
  <c r="L64" i="143" s="1"/>
  <c r="M43" i="143"/>
  <c r="D22" i="143"/>
  <c r="D24" i="143"/>
  <c r="M24" i="143" s="1"/>
  <c r="M23" i="143"/>
  <c r="M41" i="143"/>
  <c r="M40" i="143"/>
  <c r="M38" i="143"/>
  <c r="D37" i="143"/>
  <c r="M36" i="143"/>
  <c r="D36" i="143"/>
  <c r="M35" i="143"/>
  <c r="D35" i="143"/>
  <c r="M34" i="143"/>
  <c r="D34" i="143"/>
  <c r="B6" i="144"/>
  <c r="L7" i="144"/>
  <c r="M7" i="144"/>
  <c r="K6" i="144"/>
  <c r="A15" i="144"/>
  <c r="A26" i="144"/>
  <c r="L50" i="144"/>
  <c r="D15" i="144"/>
  <c r="D17" i="144"/>
  <c r="D20" i="144" s="1"/>
  <c r="D18" i="144"/>
  <c r="K4" i="144"/>
  <c r="D23" i="144"/>
  <c r="B64" i="144"/>
  <c r="D64" i="144"/>
  <c r="G64" i="144"/>
  <c r="H64" i="144"/>
  <c r="L64" i="144" s="1"/>
  <c r="I64" i="144"/>
  <c r="M43" i="144"/>
  <c r="D22" i="144"/>
  <c r="D24" i="144"/>
  <c r="M23" i="144"/>
  <c r="M24" i="144"/>
  <c r="M41" i="144"/>
  <c r="M40" i="144"/>
  <c r="M38" i="144"/>
  <c r="D37" i="144"/>
  <c r="M36" i="144"/>
  <c r="D36" i="144"/>
  <c r="M35" i="144"/>
  <c r="D35" i="144"/>
  <c r="M34" i="144"/>
  <c r="D34" i="144"/>
  <c r="B6" i="145"/>
  <c r="L7" i="145"/>
  <c r="M7" i="145"/>
  <c r="K6" i="145"/>
  <c r="A15" i="145"/>
  <c r="A26" i="145"/>
  <c r="L50" i="145"/>
  <c r="D15" i="145"/>
  <c r="D17" i="145"/>
  <c r="D18" i="145"/>
  <c r="K4" i="145"/>
  <c r="D23" i="145"/>
  <c r="B64" i="145"/>
  <c r="D64" i="145"/>
  <c r="L64" i="145" s="1"/>
  <c r="G64" i="145"/>
  <c r="H64" i="145"/>
  <c r="I64" i="145"/>
  <c r="M43" i="145"/>
  <c r="D22" i="145"/>
  <c r="D24" i="145"/>
  <c r="M41" i="145"/>
  <c r="M40" i="145"/>
  <c r="M38" i="145"/>
  <c r="D37" i="145"/>
  <c r="M36" i="145"/>
  <c r="D36" i="145"/>
  <c r="M35" i="145"/>
  <c r="D35" i="145"/>
  <c r="M34" i="145"/>
  <c r="D34" i="145"/>
  <c r="M23" i="145"/>
  <c r="M24" i="145" s="1"/>
  <c r="B6" i="146"/>
  <c r="L7" i="146"/>
  <c r="M7" i="146"/>
  <c r="K6" i="146"/>
  <c r="A15" i="146"/>
  <c r="A26" i="146"/>
  <c r="L50" i="146"/>
  <c r="D15" i="146"/>
  <c r="D20" i="146" s="1"/>
  <c r="D17" i="146"/>
  <c r="D18" i="146"/>
  <c r="K4" i="146"/>
  <c r="D23" i="146"/>
  <c r="B64" i="146"/>
  <c r="L64" i="146" s="1"/>
  <c r="D64" i="146"/>
  <c r="G64" i="146"/>
  <c r="H64" i="146"/>
  <c r="I64" i="146"/>
  <c r="M43" i="146"/>
  <c r="D22" i="146"/>
  <c r="D24" i="146"/>
  <c r="M41" i="146"/>
  <c r="M40" i="146"/>
  <c r="M38" i="146"/>
  <c r="D37" i="146"/>
  <c r="M36" i="146"/>
  <c r="D36" i="146"/>
  <c r="M35" i="146"/>
  <c r="D35" i="146"/>
  <c r="M34" i="146"/>
  <c r="D34" i="146"/>
  <c r="M23" i="146"/>
  <c r="M24" i="146" s="1"/>
  <c r="B6" i="147"/>
  <c r="L7" i="147"/>
  <c r="M7" i="147"/>
  <c r="K6" i="147"/>
  <c r="A15" i="147"/>
  <c r="A26" i="147"/>
  <c r="L50" i="147"/>
  <c r="D15" i="147"/>
  <c r="D17" i="147"/>
  <c r="D18" i="147"/>
  <c r="D20" i="147"/>
  <c r="K4" i="147"/>
  <c r="D23" i="147"/>
  <c r="B64" i="147"/>
  <c r="L64" i="147" s="1"/>
  <c r="D64" i="147"/>
  <c r="G64" i="147"/>
  <c r="H64" i="147"/>
  <c r="I64" i="147"/>
  <c r="M43" i="147"/>
  <c r="D22" i="147"/>
  <c r="D26" i="147" s="1"/>
  <c r="I32" i="147" s="1"/>
  <c r="D24" i="147"/>
  <c r="M24" i="147" s="1"/>
  <c r="M41" i="147"/>
  <c r="M40" i="147"/>
  <c r="M38" i="147"/>
  <c r="D37" i="147"/>
  <c r="M36" i="147"/>
  <c r="D36" i="147"/>
  <c r="M35" i="147"/>
  <c r="D35" i="147"/>
  <c r="M34" i="147"/>
  <c r="D34" i="147"/>
  <c r="M23" i="147"/>
  <c r="B6" i="148"/>
  <c r="L7" i="148"/>
  <c r="M7" i="148"/>
  <c r="K6" i="148"/>
  <c r="A15" i="148"/>
  <c r="A26" i="148"/>
  <c r="L50" i="148"/>
  <c r="D15" i="148"/>
  <c r="D17" i="148"/>
  <c r="D18" i="148"/>
  <c r="D20" i="148"/>
  <c r="D26" i="148" s="1"/>
  <c r="I32" i="148" s="1"/>
  <c r="K4" i="148"/>
  <c r="D23" i="148"/>
  <c r="B64" i="148"/>
  <c r="D64" i="148"/>
  <c r="G64" i="148"/>
  <c r="H64" i="148"/>
  <c r="I64" i="148"/>
  <c r="L64" i="148" s="1"/>
  <c r="M43" i="148"/>
  <c r="D22" i="148"/>
  <c r="D24" i="148"/>
  <c r="M41" i="148"/>
  <c r="M40" i="148"/>
  <c r="M38" i="148"/>
  <c r="D37" i="148"/>
  <c r="M36" i="148"/>
  <c r="D36" i="148"/>
  <c r="M35" i="148"/>
  <c r="D35" i="148"/>
  <c r="M34" i="148"/>
  <c r="D34" i="148"/>
  <c r="M23" i="148"/>
  <c r="M24" i="148" s="1"/>
  <c r="B6" i="149"/>
  <c r="L7" i="149"/>
  <c r="M7" i="149"/>
  <c r="K6" i="149"/>
  <c r="A15" i="149"/>
  <c r="A26" i="149"/>
  <c r="L50" i="149"/>
  <c r="D15" i="149"/>
  <c r="D20" i="149" s="1"/>
  <c r="D17" i="149"/>
  <c r="D18" i="149"/>
  <c r="K4" i="149"/>
  <c r="D23" i="149"/>
  <c r="B64" i="149"/>
  <c r="L64" i="149" s="1"/>
  <c r="D64" i="149"/>
  <c r="G64" i="149"/>
  <c r="H64" i="149"/>
  <c r="I64" i="149"/>
  <c r="M43" i="149"/>
  <c r="D22" i="149"/>
  <c r="D24" i="149"/>
  <c r="M24" i="149" s="1"/>
  <c r="M41" i="149"/>
  <c r="M40" i="149"/>
  <c r="M38" i="149"/>
  <c r="D37" i="149"/>
  <c r="M36" i="149"/>
  <c r="D36" i="149"/>
  <c r="M35" i="149"/>
  <c r="D35" i="149"/>
  <c r="M34" i="149"/>
  <c r="D34" i="149"/>
  <c r="M23" i="149"/>
  <c r="B6" i="150"/>
  <c r="L7" i="150"/>
  <c r="M7" i="150"/>
  <c r="K6" i="150"/>
  <c r="A15" i="150"/>
  <c r="A26" i="150"/>
  <c r="L50" i="150"/>
  <c r="D15" i="150"/>
  <c r="D17" i="150"/>
  <c r="D20" i="150" s="1"/>
  <c r="D18" i="150"/>
  <c r="K4" i="150"/>
  <c r="D23" i="150"/>
  <c r="B64" i="150"/>
  <c r="D64" i="150"/>
  <c r="L64" i="150" s="1"/>
  <c r="G64" i="150"/>
  <c r="H64" i="150"/>
  <c r="I64" i="150"/>
  <c r="M43" i="150"/>
  <c r="D22" i="150"/>
  <c r="D24" i="150"/>
  <c r="M41" i="150"/>
  <c r="M40" i="150"/>
  <c r="M38" i="150"/>
  <c r="D37" i="150"/>
  <c r="M36" i="150"/>
  <c r="D36" i="150"/>
  <c r="M35" i="150"/>
  <c r="D35" i="150"/>
  <c r="M34" i="150"/>
  <c r="D34" i="150"/>
  <c r="M23" i="150"/>
  <c r="M24" i="150" s="1"/>
  <c r="B6" i="151"/>
  <c r="L7" i="151"/>
  <c r="M7" i="151"/>
  <c r="K6" i="151"/>
  <c r="A15" i="151"/>
  <c r="A26" i="151"/>
  <c r="L50" i="151"/>
  <c r="D15" i="151"/>
  <c r="D20" i="151" s="1"/>
  <c r="D17" i="151"/>
  <c r="D18" i="151"/>
  <c r="K4" i="151"/>
  <c r="D23" i="151"/>
  <c r="B64" i="151"/>
  <c r="D64" i="151"/>
  <c r="G64" i="151"/>
  <c r="H64" i="151"/>
  <c r="I64" i="151"/>
  <c r="M43" i="151"/>
  <c r="D22" i="151"/>
  <c r="D24" i="151"/>
  <c r="M23" i="151"/>
  <c r="M24" i="151"/>
  <c r="M41" i="151"/>
  <c r="M40" i="151"/>
  <c r="M38" i="151"/>
  <c r="D37" i="151"/>
  <c r="M36" i="151"/>
  <c r="D36" i="151"/>
  <c r="M35" i="151"/>
  <c r="D35" i="151"/>
  <c r="M34" i="151"/>
  <c r="D34" i="151"/>
  <c r="B6" i="157"/>
  <c r="L7" i="157"/>
  <c r="M7" i="157"/>
  <c r="K6" i="157"/>
  <c r="A15" i="157"/>
  <c r="A26" i="157"/>
  <c r="L50" i="157"/>
  <c r="D15" i="157"/>
  <c r="D17" i="157"/>
  <c r="D18" i="157"/>
  <c r="D20" i="157"/>
  <c r="C43" i="157" s="1"/>
  <c r="K4" i="157"/>
  <c r="D23" i="157"/>
  <c r="B64" i="157"/>
  <c r="L64" i="157" s="1"/>
  <c r="D64" i="157"/>
  <c r="G64" i="157"/>
  <c r="H64" i="157"/>
  <c r="I64" i="157"/>
  <c r="M43" i="157"/>
  <c r="D22" i="157"/>
  <c r="D24" i="157"/>
  <c r="M41" i="157"/>
  <c r="M40" i="157"/>
  <c r="M38" i="157"/>
  <c r="D37" i="157"/>
  <c r="M36" i="157"/>
  <c r="D36" i="157"/>
  <c r="M35" i="157"/>
  <c r="D35" i="157"/>
  <c r="M34" i="157"/>
  <c r="D34" i="157"/>
  <c r="M23" i="157"/>
  <c r="M24" i="157"/>
  <c r="B6" i="159"/>
  <c r="L7" i="159"/>
  <c r="M7" i="159"/>
  <c r="K6" i="159"/>
  <c r="A15" i="159"/>
  <c r="A26" i="159"/>
  <c r="L50" i="159"/>
  <c r="D15" i="159"/>
  <c r="D17" i="159"/>
  <c r="D18" i="159"/>
  <c r="D20" i="159" s="1"/>
  <c r="K4" i="159"/>
  <c r="D23" i="159"/>
  <c r="B64" i="159"/>
  <c r="D64" i="159"/>
  <c r="G64" i="159"/>
  <c r="H64" i="159"/>
  <c r="I64" i="159"/>
  <c r="L64" i="159" s="1"/>
  <c r="M43" i="159"/>
  <c r="D22" i="159"/>
  <c r="D24" i="159"/>
  <c r="M23" i="159"/>
  <c r="M24" i="159"/>
  <c r="M41" i="159"/>
  <c r="M40" i="159"/>
  <c r="M38" i="159"/>
  <c r="D37" i="159"/>
  <c r="M36" i="159"/>
  <c r="D36" i="159"/>
  <c r="M35" i="159"/>
  <c r="D35" i="159"/>
  <c r="M34" i="159"/>
  <c r="D34" i="159"/>
  <c r="B6" i="160"/>
  <c r="L7" i="160"/>
  <c r="M7" i="160"/>
  <c r="K6" i="160"/>
  <c r="A15" i="160"/>
  <c r="A26" i="160"/>
  <c r="L50" i="160"/>
  <c r="D15" i="160"/>
  <c r="D17" i="160"/>
  <c r="D20" i="160" s="1"/>
  <c r="D18" i="160"/>
  <c r="K4" i="160"/>
  <c r="D23" i="160"/>
  <c r="B64" i="160"/>
  <c r="L64" i="160" s="1"/>
  <c r="D64" i="160"/>
  <c r="G64" i="160"/>
  <c r="H64" i="160"/>
  <c r="I64" i="160"/>
  <c r="M43" i="160"/>
  <c r="D22" i="160"/>
  <c r="D24" i="160"/>
  <c r="M24" i="160" s="1"/>
  <c r="M23" i="160"/>
  <c r="M41" i="160"/>
  <c r="M40" i="160"/>
  <c r="M38" i="160"/>
  <c r="D37" i="160"/>
  <c r="M36" i="160"/>
  <c r="D36" i="160"/>
  <c r="M35" i="160"/>
  <c r="D35" i="160"/>
  <c r="M34" i="160"/>
  <c r="D34" i="160"/>
  <c r="B6" i="162"/>
  <c r="L7" i="162"/>
  <c r="M7" i="162"/>
  <c r="K6" i="162"/>
  <c r="A15" i="162"/>
  <c r="A26" i="162"/>
  <c r="L50" i="162"/>
  <c r="D15" i="162"/>
  <c r="D20" i="162" s="1"/>
  <c r="D17" i="162"/>
  <c r="D18" i="162"/>
  <c r="K4" i="162"/>
  <c r="D23" i="162"/>
  <c r="B64" i="162"/>
  <c r="L64" i="162" s="1"/>
  <c r="D64" i="162"/>
  <c r="G64" i="162"/>
  <c r="H64" i="162"/>
  <c r="I64" i="162"/>
  <c r="M43" i="162"/>
  <c r="D22" i="162"/>
  <c r="D24" i="162"/>
  <c r="M24" i="162" s="1"/>
  <c r="M41" i="162"/>
  <c r="M40" i="162"/>
  <c r="M38" i="162"/>
  <c r="D37" i="162"/>
  <c r="M36" i="162"/>
  <c r="D36" i="162"/>
  <c r="M35" i="162"/>
  <c r="D35" i="162"/>
  <c r="M34" i="162"/>
  <c r="D34" i="162"/>
  <c r="M23" i="162"/>
  <c r="B6" i="161"/>
  <c r="L7" i="161"/>
  <c r="M7" i="161"/>
  <c r="K6" i="161"/>
  <c r="A15" i="161"/>
  <c r="A26" i="161"/>
  <c r="L50" i="161"/>
  <c r="D15" i="161"/>
  <c r="D17" i="161"/>
  <c r="D18" i="161"/>
  <c r="D20" i="161"/>
  <c r="D26" i="161" s="1"/>
  <c r="I32" i="161" s="1"/>
  <c r="C43" i="161"/>
  <c r="K4" i="161"/>
  <c r="D23" i="161"/>
  <c r="B64" i="161"/>
  <c r="L64" i="161" s="1"/>
  <c r="D64" i="161"/>
  <c r="G64" i="161"/>
  <c r="H64" i="161"/>
  <c r="I64" i="161"/>
  <c r="M43" i="161"/>
  <c r="D22" i="161"/>
  <c r="D24" i="161"/>
  <c r="M24" i="161" s="1"/>
  <c r="M41" i="161"/>
  <c r="M40" i="161"/>
  <c r="M38" i="161"/>
  <c r="D37" i="161"/>
  <c r="M36" i="161"/>
  <c r="D36" i="161"/>
  <c r="M35" i="161"/>
  <c r="D35" i="161"/>
  <c r="M34" i="161"/>
  <c r="D34" i="161"/>
  <c r="M23" i="161"/>
  <c r="B6" i="158"/>
  <c r="L7" i="158"/>
  <c r="M7" i="158"/>
  <c r="K6" i="158"/>
  <c r="A15" i="158"/>
  <c r="A26" i="158"/>
  <c r="L50" i="158"/>
  <c r="D15" i="158"/>
  <c r="D17" i="158"/>
  <c r="D20" i="158" s="1"/>
  <c r="D18" i="158"/>
  <c r="K4" i="158"/>
  <c r="D23" i="158"/>
  <c r="B64" i="158"/>
  <c r="D64" i="158"/>
  <c r="G64" i="158"/>
  <c r="H64" i="158"/>
  <c r="L64" i="158" s="1"/>
  <c r="I64" i="158"/>
  <c r="M43" i="158"/>
  <c r="D22" i="158"/>
  <c r="D24" i="158"/>
  <c r="M41" i="158"/>
  <c r="M40" i="158"/>
  <c r="M38" i="158"/>
  <c r="D37" i="158"/>
  <c r="M36" i="158"/>
  <c r="D36" i="158"/>
  <c r="M35" i="158"/>
  <c r="D35" i="158"/>
  <c r="M34" i="158"/>
  <c r="D34" i="158"/>
  <c r="M23" i="158"/>
  <c r="B6" i="165"/>
  <c r="L7" i="165"/>
  <c r="M7" i="165"/>
  <c r="K6" i="165"/>
  <c r="A15" i="165"/>
  <c r="A26" i="165"/>
  <c r="L50" i="165"/>
  <c r="D15" i="165"/>
  <c r="D17" i="165"/>
  <c r="D20" i="165" s="1"/>
  <c r="D18" i="165"/>
  <c r="K4" i="165"/>
  <c r="D23" i="165"/>
  <c r="B64" i="165"/>
  <c r="D64" i="165"/>
  <c r="G64" i="165"/>
  <c r="H64" i="165"/>
  <c r="L64" i="165" s="1"/>
  <c r="I64" i="165"/>
  <c r="M43" i="165"/>
  <c r="D22" i="165"/>
  <c r="D24" i="165"/>
  <c r="M23" i="165"/>
  <c r="M24" i="165"/>
  <c r="M41" i="165"/>
  <c r="M40" i="165"/>
  <c r="M38" i="165"/>
  <c r="D37" i="165"/>
  <c r="M36" i="165"/>
  <c r="D36" i="165"/>
  <c r="M35" i="165"/>
  <c r="D35" i="165"/>
  <c r="M34" i="165"/>
  <c r="D34" i="165"/>
  <c r="B6" i="166"/>
  <c r="L7" i="166"/>
  <c r="M7" i="166"/>
  <c r="K6" i="166"/>
  <c r="A15" i="166"/>
  <c r="A26" i="166"/>
  <c r="L50" i="166"/>
  <c r="D15" i="166"/>
  <c r="D20" i="166" s="1"/>
  <c r="D17" i="166"/>
  <c r="D18" i="166"/>
  <c r="K4" i="166"/>
  <c r="D23" i="166"/>
  <c r="B64" i="166"/>
  <c r="L64" i="166" s="1"/>
  <c r="D64" i="166"/>
  <c r="G64" i="166"/>
  <c r="H64" i="166"/>
  <c r="I64" i="166"/>
  <c r="M43" i="166"/>
  <c r="D22" i="166"/>
  <c r="D24" i="166"/>
  <c r="M41" i="166"/>
  <c r="M40" i="166"/>
  <c r="M38" i="166"/>
  <c r="D37" i="166"/>
  <c r="M36" i="166"/>
  <c r="D36" i="166"/>
  <c r="M35" i="166"/>
  <c r="D35" i="166"/>
  <c r="M34" i="166"/>
  <c r="D34" i="166"/>
  <c r="M23" i="166"/>
  <c r="M24" i="166" s="1"/>
  <c r="B6" i="164"/>
  <c r="L7" i="164"/>
  <c r="M7" i="164"/>
  <c r="K6" i="164"/>
  <c r="A15" i="164"/>
  <c r="A26" i="164"/>
  <c r="L50" i="164"/>
  <c r="D15" i="164"/>
  <c r="D20" i="164" s="1"/>
  <c r="D17" i="164"/>
  <c r="D18" i="164"/>
  <c r="K4" i="164"/>
  <c r="D23" i="164"/>
  <c r="B64" i="164"/>
  <c r="L64" i="164" s="1"/>
  <c r="D64" i="164"/>
  <c r="G64" i="164"/>
  <c r="H64" i="164"/>
  <c r="I64" i="164"/>
  <c r="M43" i="164"/>
  <c r="D22" i="164"/>
  <c r="D24" i="164"/>
  <c r="M24" i="164" s="1"/>
  <c r="M41" i="164"/>
  <c r="M40" i="164"/>
  <c r="M38" i="164"/>
  <c r="D37" i="164"/>
  <c r="M36" i="164"/>
  <c r="D36" i="164"/>
  <c r="M35" i="164"/>
  <c r="D35" i="164"/>
  <c r="M34" i="164"/>
  <c r="D34" i="164"/>
  <c r="M23" i="164"/>
  <c r="B6" i="163"/>
  <c r="L7" i="163"/>
  <c r="M7" i="163"/>
  <c r="K6" i="163"/>
  <c r="A15" i="163"/>
  <c r="A26" i="163"/>
  <c r="L50" i="163"/>
  <c r="D15" i="163"/>
  <c r="D17" i="163"/>
  <c r="D18" i="163"/>
  <c r="D20" i="163" s="1"/>
  <c r="K4" i="163"/>
  <c r="D23" i="163"/>
  <c r="B64" i="163"/>
  <c r="D64" i="163"/>
  <c r="G64" i="163"/>
  <c r="H64" i="163"/>
  <c r="I64" i="163"/>
  <c r="L64" i="163" s="1"/>
  <c r="M43" i="163"/>
  <c r="D22" i="163"/>
  <c r="D24" i="163"/>
  <c r="M41" i="163"/>
  <c r="M40" i="163"/>
  <c r="M38" i="163"/>
  <c r="D37" i="163"/>
  <c r="M36" i="163"/>
  <c r="D36" i="163"/>
  <c r="M35" i="163"/>
  <c r="D35" i="163"/>
  <c r="M34" i="163"/>
  <c r="D34" i="163"/>
  <c r="M23" i="163"/>
  <c r="B6" i="152"/>
  <c r="L7" i="152"/>
  <c r="M7" i="152"/>
  <c r="K6" i="152"/>
  <c r="A15" i="152"/>
  <c r="A26" i="152"/>
  <c r="L50" i="152"/>
  <c r="D15" i="152"/>
  <c r="D17" i="152"/>
  <c r="D20" i="152" s="1"/>
  <c r="D18" i="152"/>
  <c r="K4" i="152"/>
  <c r="D23" i="152"/>
  <c r="B64" i="152"/>
  <c r="D64" i="152"/>
  <c r="G64" i="152"/>
  <c r="H64" i="152"/>
  <c r="I64" i="152"/>
  <c r="L64" i="152" s="1"/>
  <c r="M43" i="152"/>
  <c r="D22" i="152"/>
  <c r="D24" i="152"/>
  <c r="M41" i="152"/>
  <c r="M40" i="152"/>
  <c r="M38" i="152"/>
  <c r="D37" i="152"/>
  <c r="M36" i="152"/>
  <c r="D36" i="152"/>
  <c r="M35" i="152"/>
  <c r="D35" i="152"/>
  <c r="M34" i="152"/>
  <c r="D34" i="152"/>
  <c r="M23" i="152"/>
  <c r="M24" i="152"/>
  <c r="B6" i="137"/>
  <c r="L7" i="137"/>
  <c r="M7" i="137"/>
  <c r="K6" i="137"/>
  <c r="A15" i="137"/>
  <c r="A26" i="137"/>
  <c r="L50" i="137"/>
  <c r="D15" i="137"/>
  <c r="D17" i="137"/>
  <c r="D18" i="137"/>
  <c r="D20" i="137"/>
  <c r="K4" i="137"/>
  <c r="D23" i="137"/>
  <c r="B64" i="137"/>
  <c r="L64" i="137" s="1"/>
  <c r="D64" i="137"/>
  <c r="G64" i="137"/>
  <c r="H64" i="137"/>
  <c r="I64" i="137"/>
  <c r="M43" i="137"/>
  <c r="D22" i="137"/>
  <c r="D24" i="137"/>
  <c r="D26" i="137" s="1"/>
  <c r="I32" i="137" s="1"/>
  <c r="M23" i="137"/>
  <c r="M41" i="137"/>
  <c r="M40" i="137"/>
  <c r="M38" i="137"/>
  <c r="D37" i="137"/>
  <c r="M36" i="137"/>
  <c r="D36" i="137"/>
  <c r="M35" i="137"/>
  <c r="D35" i="137"/>
  <c r="M34" i="137"/>
  <c r="D34" i="137"/>
  <c r="B6" i="138"/>
  <c r="L7" i="138"/>
  <c r="M7" i="138"/>
  <c r="K6" i="138"/>
  <c r="A15" i="138"/>
  <c r="A26" i="138"/>
  <c r="L50" i="138"/>
  <c r="D15" i="138"/>
  <c r="D17" i="138"/>
  <c r="D18" i="138"/>
  <c r="K4" i="138"/>
  <c r="D23" i="138"/>
  <c r="B64" i="138"/>
  <c r="L64" i="138" s="1"/>
  <c r="D64" i="138"/>
  <c r="G64" i="138"/>
  <c r="H64" i="138"/>
  <c r="I64" i="138"/>
  <c r="M43" i="138"/>
  <c r="D22" i="138"/>
  <c r="D24" i="138"/>
  <c r="M24" i="138" s="1"/>
  <c r="M23" i="138"/>
  <c r="M41" i="138"/>
  <c r="M40" i="138"/>
  <c r="M38" i="138"/>
  <c r="D37" i="138"/>
  <c r="M36" i="138"/>
  <c r="D36" i="138"/>
  <c r="M35" i="138"/>
  <c r="D35" i="138"/>
  <c r="M34" i="138"/>
  <c r="D34" i="138"/>
  <c r="B6" i="139"/>
  <c r="L7" i="139"/>
  <c r="M7" i="139"/>
  <c r="K6" i="139"/>
  <c r="A15" i="139"/>
  <c r="A26" i="139"/>
  <c r="L50" i="139"/>
  <c r="D15" i="139"/>
  <c r="D17" i="139"/>
  <c r="D18" i="139"/>
  <c r="D20" i="139"/>
  <c r="D26" i="139" s="1"/>
  <c r="I32" i="139" s="1"/>
  <c r="K4" i="139"/>
  <c r="D23" i="139"/>
  <c r="B64" i="139"/>
  <c r="D64" i="139"/>
  <c r="G64" i="139"/>
  <c r="H64" i="139"/>
  <c r="I64" i="139"/>
  <c r="L64" i="139" s="1"/>
  <c r="M43" i="139"/>
  <c r="D22" i="139"/>
  <c r="D24" i="139"/>
  <c r="M41" i="139"/>
  <c r="M40" i="139"/>
  <c r="M38" i="139"/>
  <c r="D37" i="139"/>
  <c r="M36" i="139"/>
  <c r="D36" i="139"/>
  <c r="M35" i="139"/>
  <c r="D35" i="139"/>
  <c r="M34" i="139"/>
  <c r="D34" i="139"/>
  <c r="M23" i="139"/>
  <c r="M24" i="139" s="1"/>
  <c r="B6" i="140"/>
  <c r="L7" i="140"/>
  <c r="M7" i="140"/>
  <c r="K6" i="140"/>
  <c r="A15" i="140"/>
  <c r="A26" i="140"/>
  <c r="L50" i="140"/>
  <c r="D15" i="140"/>
  <c r="D17" i="140"/>
  <c r="D18" i="140"/>
  <c r="D20" i="140"/>
  <c r="C43" i="140" s="1"/>
  <c r="K4" i="140"/>
  <c r="D23" i="140"/>
  <c r="B64" i="140"/>
  <c r="L64" i="140" s="1"/>
  <c r="D64" i="140"/>
  <c r="G64" i="140"/>
  <c r="H64" i="140"/>
  <c r="I64" i="140"/>
  <c r="M43" i="140"/>
  <c r="D22" i="140"/>
  <c r="D24" i="140"/>
  <c r="M24" i="140" s="1"/>
  <c r="M41" i="140"/>
  <c r="M40" i="140"/>
  <c r="M38" i="140"/>
  <c r="D37" i="140"/>
  <c r="M36" i="140"/>
  <c r="D36" i="140"/>
  <c r="M35" i="140"/>
  <c r="D35" i="140"/>
  <c r="M34" i="140"/>
  <c r="D34" i="140"/>
  <c r="M23" i="140"/>
  <c r="B6" i="141"/>
  <c r="L7" i="141"/>
  <c r="M7" i="141"/>
  <c r="K6" i="141"/>
  <c r="A15" i="141"/>
  <c r="A26" i="141"/>
  <c r="L50" i="141"/>
  <c r="D15" i="141"/>
  <c r="D17" i="141"/>
  <c r="D20" i="141" s="1"/>
  <c r="D18" i="141"/>
  <c r="K4" i="141"/>
  <c r="D23" i="141"/>
  <c r="B64" i="141"/>
  <c r="D64" i="141"/>
  <c r="G64" i="141"/>
  <c r="H64" i="141"/>
  <c r="I64" i="141"/>
  <c r="L64" i="141" s="1"/>
  <c r="M43" i="141"/>
  <c r="D22" i="141"/>
  <c r="D24" i="141"/>
  <c r="M24" i="141" s="1"/>
  <c r="M41" i="141"/>
  <c r="M40" i="141"/>
  <c r="M38" i="141"/>
  <c r="D37" i="141"/>
  <c r="M36" i="141"/>
  <c r="D36" i="141"/>
  <c r="M35" i="141"/>
  <c r="D35" i="141"/>
  <c r="M34" i="141"/>
  <c r="D34" i="141"/>
  <c r="M23" i="141"/>
  <c r="C43" i="137"/>
  <c r="D68" i="162"/>
  <c r="B68" i="162"/>
  <c r="C68" i="162"/>
  <c r="D68" i="139"/>
  <c r="D26" i="157"/>
  <c r="I32" i="157" s="1"/>
  <c r="M24" i="163"/>
  <c r="L64" i="151"/>
  <c r="D20" i="138"/>
  <c r="D26" i="138" s="1"/>
  <c r="I32" i="138" s="1"/>
  <c r="C43" i="147"/>
  <c r="M24" i="158"/>
  <c r="D26" i="142"/>
  <c r="I32" i="142" s="1"/>
  <c r="F68" i="166"/>
  <c r="B68" i="166"/>
  <c r="F68" i="151"/>
  <c r="D68" i="151"/>
  <c r="D20" i="145"/>
  <c r="C43" i="145" s="1"/>
  <c r="H68" i="141"/>
  <c r="H68" i="137"/>
  <c r="G68" i="137"/>
  <c r="F68" i="157"/>
  <c r="F68" i="144"/>
  <c r="C43" i="138"/>
  <c r="B68" i="161"/>
  <c r="H68" i="143"/>
  <c r="G68" i="141"/>
  <c r="D68" i="166"/>
  <c r="G68" i="162"/>
  <c r="C68" i="147"/>
  <c r="H68" i="162"/>
  <c r="H68" i="142"/>
  <c r="G68" i="166"/>
  <c r="G68" i="146"/>
  <c r="G68" i="140"/>
  <c r="D68" i="144"/>
  <c r="C68" i="164"/>
  <c r="C68" i="145"/>
  <c r="C68" i="143"/>
  <c r="F68" i="140"/>
  <c r="G68" i="145"/>
  <c r="B68" i="158"/>
  <c r="B68" i="140"/>
  <c r="H68" i="144"/>
  <c r="D35" i="109"/>
  <c r="F68" i="139"/>
  <c r="C68" i="141"/>
  <c r="H68" i="145"/>
  <c r="F68" i="145"/>
  <c r="G68" i="149"/>
  <c r="C68" i="139"/>
  <c r="H68" i="139"/>
  <c r="C68" i="165"/>
  <c r="H68" i="152"/>
  <c r="G68" i="139"/>
  <c r="D36" i="109"/>
  <c r="H68" i="159"/>
  <c r="H68" i="165"/>
  <c r="G68" i="150"/>
  <c r="G68" i="165"/>
  <c r="D68" i="150"/>
  <c r="B68" i="150"/>
  <c r="F68" i="150"/>
  <c r="F68" i="165"/>
  <c r="F68" i="159"/>
  <c r="C20" i="109" l="1"/>
  <c r="I22" i="109"/>
  <c r="I18" i="109"/>
  <c r="I17" i="109"/>
  <c r="I21" i="109"/>
  <c r="I19" i="109"/>
  <c r="L50" i="109"/>
  <c r="D18" i="109"/>
  <c r="B26" i="109"/>
  <c r="D23" i="109"/>
  <c r="G31" i="109"/>
  <c r="G32" i="109" s="1"/>
  <c r="D17" i="109"/>
  <c r="C26" i="109"/>
  <c r="M23" i="109"/>
  <c r="M24" i="109" s="1"/>
  <c r="I20" i="109"/>
  <c r="D22" i="109"/>
  <c r="H31" i="109"/>
  <c r="I64" i="109"/>
  <c r="H64" i="109"/>
  <c r="G64" i="109"/>
  <c r="D64" i="109"/>
  <c r="B64" i="109"/>
  <c r="J10" i="155"/>
  <c r="H68" i="147"/>
  <c r="D68" i="147"/>
  <c r="D68" i="160"/>
  <c r="G68" i="160"/>
  <c r="G68" i="147"/>
  <c r="G68" i="157"/>
  <c r="B68" i="151"/>
  <c r="H68" i="160"/>
  <c r="B68" i="160"/>
  <c r="G68" i="164"/>
  <c r="G68" i="161"/>
  <c r="H68" i="164"/>
  <c r="B68" i="164"/>
  <c r="C68" i="160"/>
  <c r="M43" i="109"/>
  <c r="D68" i="143"/>
  <c r="C68" i="152"/>
  <c r="C68" i="159"/>
  <c r="F68" i="158"/>
  <c r="D68" i="149"/>
  <c r="G68" i="158"/>
  <c r="F68" i="164"/>
  <c r="F68" i="137"/>
  <c r="H68" i="157"/>
  <c r="D68" i="158"/>
  <c r="D68" i="146"/>
  <c r="G68" i="142"/>
  <c r="F68" i="147"/>
  <c r="D68" i="159"/>
  <c r="F68" i="161"/>
  <c r="F68" i="142"/>
  <c r="H68" i="158"/>
  <c r="B68" i="157"/>
  <c r="H68" i="150"/>
  <c r="D68" i="142"/>
  <c r="B68" i="149"/>
  <c r="B68" i="152"/>
  <c r="B68" i="159"/>
  <c r="B68" i="142"/>
  <c r="F68" i="143"/>
  <c r="C68" i="161"/>
  <c r="B68" i="146"/>
  <c r="H68" i="146"/>
  <c r="F68" i="152"/>
  <c r="G68" i="143"/>
  <c r="G68" i="109" s="1"/>
  <c r="M10" i="163"/>
  <c r="H32" i="163"/>
  <c r="M10" i="158"/>
  <c r="H32" i="158"/>
  <c r="M10" i="162"/>
  <c r="H32" i="162"/>
  <c r="M10" i="159"/>
  <c r="H32" i="159"/>
  <c r="M10" i="149"/>
  <c r="H32" i="149"/>
  <c r="M10" i="147"/>
  <c r="H32" i="147"/>
  <c r="M10" i="145"/>
  <c r="H32" i="145"/>
  <c r="M10" i="141"/>
  <c r="H32" i="141"/>
  <c r="C43" i="158"/>
  <c r="D26" i="158"/>
  <c r="I32" i="158" s="1"/>
  <c r="C43" i="151"/>
  <c r="D26" i="151"/>
  <c r="I32" i="151" s="1"/>
  <c r="M10" i="151"/>
  <c r="H32" i="151"/>
  <c r="D26" i="162"/>
  <c r="I32" i="162" s="1"/>
  <c r="C43" i="162"/>
  <c r="C43" i="143"/>
  <c r="D26" i="143"/>
  <c r="I32" i="143" s="1"/>
  <c r="D26" i="160"/>
  <c r="I32" i="160" s="1"/>
  <c r="C43" i="160"/>
  <c r="M10" i="143"/>
  <c r="H32" i="143"/>
  <c r="C43" i="163"/>
  <c r="D26" i="163"/>
  <c r="I32" i="163" s="1"/>
  <c r="C43" i="166"/>
  <c r="D26" i="166"/>
  <c r="I32" i="166" s="1"/>
  <c r="C43" i="150"/>
  <c r="D26" i="150"/>
  <c r="I32" i="150" s="1"/>
  <c r="C43" i="149"/>
  <c r="D26" i="149"/>
  <c r="I32" i="149" s="1"/>
  <c r="M10" i="137"/>
  <c r="H32" i="137"/>
  <c r="D26" i="165"/>
  <c r="I32" i="165" s="1"/>
  <c r="C43" i="165"/>
  <c r="C43" i="164"/>
  <c r="D26" i="164"/>
  <c r="I32" i="164" s="1"/>
  <c r="D26" i="144"/>
  <c r="I32" i="144" s="1"/>
  <c r="C43" i="144"/>
  <c r="H32" i="152"/>
  <c r="M10" i="152"/>
  <c r="M10" i="164"/>
  <c r="H32" i="164"/>
  <c r="M10" i="165"/>
  <c r="H32" i="165"/>
  <c r="M10" i="161"/>
  <c r="H32" i="161"/>
  <c r="H32" i="160"/>
  <c r="M10" i="160"/>
  <c r="H32" i="157"/>
  <c r="M10" i="157"/>
  <c r="M10" i="150"/>
  <c r="H32" i="150"/>
  <c r="M10" i="148"/>
  <c r="H32" i="148"/>
  <c r="H32" i="146"/>
  <c r="M10" i="146"/>
  <c r="M10" i="144"/>
  <c r="H32" i="144"/>
  <c r="M10" i="142"/>
  <c r="H32" i="142"/>
  <c r="M10" i="140"/>
  <c r="H32" i="140"/>
  <c r="H32" i="138"/>
  <c r="M10" i="138"/>
  <c r="M10" i="139"/>
  <c r="H32" i="139"/>
  <c r="C43" i="141"/>
  <c r="D26" i="141"/>
  <c r="I32" i="141" s="1"/>
  <c r="C43" i="159"/>
  <c r="D26" i="159"/>
  <c r="I32" i="159" s="1"/>
  <c r="M10" i="166"/>
  <c r="H32" i="166"/>
  <c r="C43" i="152"/>
  <c r="D26" i="152"/>
  <c r="I32" i="152" s="1"/>
  <c r="C43" i="146"/>
  <c r="D26" i="146"/>
  <c r="I32" i="146" s="1"/>
  <c r="G68" i="163"/>
  <c r="F68" i="148"/>
  <c r="M24" i="137"/>
  <c r="D68" i="148"/>
  <c r="D68" i="165"/>
  <c r="D68" i="145"/>
  <c r="C68" i="138"/>
  <c r="C43" i="139"/>
  <c r="C43" i="148"/>
  <c r="B68" i="148"/>
  <c r="C68" i="163"/>
  <c r="C68" i="148"/>
  <c r="D68" i="138"/>
  <c r="I15" i="109"/>
  <c r="B68" i="163"/>
  <c r="H68" i="148"/>
  <c r="C68" i="137"/>
  <c r="D26" i="145"/>
  <c r="I32" i="145" s="1"/>
  <c r="H68" i="163"/>
  <c r="F68" i="138"/>
  <c r="D26" i="140"/>
  <c r="I32" i="140" s="1"/>
  <c r="B68" i="138"/>
  <c r="H68" i="138"/>
  <c r="G68" i="152"/>
  <c r="D68" i="157"/>
  <c r="H68" i="149"/>
  <c r="F68" i="163"/>
  <c r="D20" i="109" l="1"/>
  <c r="C43" i="109" s="1"/>
  <c r="D26" i="109"/>
  <c r="L64" i="109"/>
  <c r="H32" i="109"/>
  <c r="I31" i="109"/>
  <c r="I32" i="109" s="1"/>
  <c r="C68" i="109"/>
  <c r="D68" i="109"/>
  <c r="M10" i="109"/>
  <c r="B68" i="109"/>
  <c r="H68" i="109"/>
  <c r="F68" i="109"/>
  <c r="I68" i="10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Herold</author>
  </authors>
  <commentList>
    <comment ref="C5" authorId="0" shapeId="0" xr:uid="{00000000-0006-0000-0000-000001000000}">
      <text>
        <r>
          <rPr>
            <b/>
            <sz val="9"/>
            <color indexed="12"/>
            <rFont val="Tahoma"/>
            <family val="2"/>
          </rPr>
          <t>Eingabeformular Öffnen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betätigen!</t>
        </r>
      </text>
    </comment>
    <comment ref="E1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Hier muss die Anzahl der Gruppen eintragen sein, damit weitere Berechnungen korrekt erfolgen können.</t>
        </r>
      </text>
    </comment>
  </commentList>
</comments>
</file>

<file path=xl/sharedStrings.xml><?xml version="1.0" encoding="utf-8"?>
<sst xmlns="http://schemas.openxmlformats.org/spreadsheetml/2006/main" count="5691" uniqueCount="1216">
  <si>
    <t xml:space="preserve">Jahresbericht der Jugendfeuerwehr </t>
  </si>
  <si>
    <t xml:space="preserve"> </t>
  </si>
  <si>
    <t>Stichtag 31. Dezember</t>
  </si>
  <si>
    <t xml:space="preserve">Zusammenfassung für  </t>
  </si>
  <si>
    <t>(Vorjahr)</t>
  </si>
  <si>
    <t>(Berichtsjahr)</t>
  </si>
  <si>
    <t xml:space="preserve">Anzahl der Jugendfeuerwehren im </t>
  </si>
  <si>
    <t>Gesamtzahl der Mitglieder</t>
  </si>
  <si>
    <t>Jungen</t>
  </si>
  <si>
    <t>Mädchen</t>
  </si>
  <si>
    <t>gesamt</t>
  </si>
  <si>
    <t>Alter</t>
  </si>
  <si>
    <t>Anzahl</t>
  </si>
  <si>
    <t>Zwischensumme</t>
  </si>
  <si>
    <t>Austrittsgründe</t>
  </si>
  <si>
    <t>Wohnortwechsel</t>
  </si>
  <si>
    <t>übernommen in die aktive Wehr -</t>
  </si>
  <si>
    <t>anderer Verein</t>
  </si>
  <si>
    <t>aus der JF wieder ausgeschieden -</t>
  </si>
  <si>
    <t>stärkere andere Interessen</t>
  </si>
  <si>
    <t>keine Lust mehr</t>
  </si>
  <si>
    <t>über 18</t>
  </si>
  <si>
    <t>kein Interesse an Übernahme</t>
  </si>
  <si>
    <t>sonstiges</t>
  </si>
  <si>
    <t>gesamt:</t>
  </si>
  <si>
    <t>Öffentlichkeitsarbeit betrieben</t>
  </si>
  <si>
    <t>"Lauffeuer" abonniert</t>
  </si>
  <si>
    <t>in die JF werden weibl. Mitgl. aufgen.</t>
  </si>
  <si>
    <t>in den JF befindl. weibl. Mitglieder</t>
  </si>
  <si>
    <t>werden i. d. aktive Wehr übernommen</t>
  </si>
  <si>
    <t>JF hat mehr Interesssierte als sie</t>
  </si>
  <si>
    <t>aufnehmen kann</t>
  </si>
  <si>
    <t>JF hat Nachwuchssorgen</t>
  </si>
  <si>
    <t>JF hat einen gewählten Jugendfeuer-</t>
  </si>
  <si>
    <t>wehr-Ausschuß und Jugendsprecher</t>
  </si>
  <si>
    <t>Die Gruppenstunden der JF im Berichtsjahr verteilen sich in:</t>
  </si>
  <si>
    <t>Gesamtstunden: feuerwehrtechn. Ausbildung</t>
  </si>
  <si>
    <t>Gesamttage: Zeltlager/Freizeit/Fahrten</t>
  </si>
  <si>
    <t>Gesamtstunden: allgemeine Jugendarbeit</t>
  </si>
  <si>
    <t>(Gesamtdauer=Veranstaltungstage)</t>
  </si>
  <si>
    <t>(Gesamtstunden=Veranstaltungsdauer)</t>
  </si>
  <si>
    <t>in der örtlichen</t>
  </si>
  <si>
    <t>Jugendfeuerwehr</t>
  </si>
  <si>
    <t>Vor-/Nachbereitung</t>
  </si>
  <si>
    <t>Sitzungen/Tagungen</t>
  </si>
  <si>
    <t>eigene Aus-/Fortbildung</t>
  </si>
  <si>
    <t>Gesamt</t>
  </si>
  <si>
    <t>Alter des/der Jugendfeuerwehrwarte/in</t>
  </si>
  <si>
    <t>unter 18</t>
  </si>
  <si>
    <t>18-27 Jahre</t>
  </si>
  <si>
    <t>28-35 Jahre</t>
  </si>
  <si>
    <t>36-45 Jahre</t>
  </si>
  <si>
    <t>46-55 Jahre</t>
  </si>
  <si>
    <t>ab 55 Jahre</t>
  </si>
  <si>
    <t>Der/die JFW wird unterstützt von</t>
  </si>
  <si>
    <t>stv. JFW, JGrL, Betreuern, Helfern</t>
  </si>
  <si>
    <t>JFW Zuname:</t>
  </si>
  <si>
    <t>Vorname:</t>
  </si>
  <si>
    <t>geb. am:</t>
  </si>
  <si>
    <t>Beruf:</t>
  </si>
  <si>
    <t>Dienstgrad:</t>
  </si>
  <si>
    <t>JFW seit:</t>
  </si>
  <si>
    <t>Anschrift:</t>
  </si>
  <si>
    <t>Tel.:</t>
  </si>
  <si>
    <t>(PLZ)</t>
  </si>
  <si>
    <t>(Wohnort)</t>
  </si>
  <si>
    <t>(Straße, Nr)</t>
  </si>
  <si>
    <t>Bundesland</t>
  </si>
  <si>
    <t xml:space="preserve">       Ordnungsnummer</t>
  </si>
  <si>
    <t>der FF/WF</t>
  </si>
  <si>
    <t>Kreis</t>
  </si>
  <si>
    <t>in der Jugendfeuerwehr gibt es</t>
  </si>
  <si>
    <t>JF gegründet am</t>
  </si>
  <si>
    <t>Dienstbetrieb eingestellt am</t>
  </si>
  <si>
    <t xml:space="preserve">        Bundesland</t>
  </si>
  <si>
    <t>Schul-/Berufsausbildung</t>
  </si>
  <si>
    <t>Dienstbetrieb eingest. (JF Anzahl)</t>
  </si>
  <si>
    <t>! ACHTUNG !</t>
  </si>
  <si>
    <t>Zugänge  Neuaufnahmen +</t>
  </si>
  <si>
    <t>Zugänge  aus anderen JF +</t>
  </si>
  <si>
    <t>durch Ausschluss</t>
  </si>
  <si>
    <t>ja =1</t>
  </si>
  <si>
    <t>JF führt Gruppenabende durch</t>
  </si>
  <si>
    <t>Gemeindeebene</t>
  </si>
  <si>
    <t>wöchentlich mehrmals</t>
  </si>
  <si>
    <t>Kreisebene</t>
  </si>
  <si>
    <t>wöchentlich 1 x</t>
  </si>
  <si>
    <t>Bezirksebene</t>
  </si>
  <si>
    <t>vierzehntägig 1 x</t>
  </si>
  <si>
    <t>Landes/Bundes-ebene</t>
  </si>
  <si>
    <t>monatlich 1 x</t>
  </si>
  <si>
    <t>ebene</t>
  </si>
  <si>
    <t>Bundesebene</t>
  </si>
  <si>
    <t>Gesamtstunden</t>
  </si>
  <si>
    <t xml:space="preserve">In meiner Feuerwehr sind </t>
  </si>
  <si>
    <t>In meiner Feuerwehr sind</t>
  </si>
  <si>
    <t>Fax:</t>
  </si>
  <si>
    <t>wehr-Ausschuss und Jugendsprecher</t>
  </si>
  <si>
    <t>Dienstbetrieb eingestellt (JF Anzahl)</t>
  </si>
  <si>
    <t>JF hat mehr Interessierte als sie</t>
  </si>
  <si>
    <t xml:space="preserve">ja </t>
  </si>
  <si>
    <t>nein</t>
  </si>
  <si>
    <t xml:space="preserve"> nein</t>
  </si>
  <si>
    <t>Zuname: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</si>
  <si>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</si>
  <si>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</si>
  <si>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</si>
  <si>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</si>
  <si>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</si>
  <si>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</si>
  <si>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</si>
  <si>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</si>
  <si>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</si>
  <si>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</si>
  <si>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</si>
  <si>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</si>
  <si>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</si>
  <si>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</si>
  <si>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</si>
  <si>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</si>
  <si>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GJFW seit:</t>
  </si>
  <si>
    <t>Ordnungsnummer</t>
  </si>
  <si>
    <t>ACHTUNG !   Vor Eingabe der Daten bitte lesen.</t>
  </si>
  <si>
    <t>Bezirk</t>
  </si>
  <si>
    <t>Lüneburg</t>
  </si>
  <si>
    <t>Weser Ems</t>
  </si>
  <si>
    <t>Hannover</t>
  </si>
  <si>
    <t>Braunschweig</t>
  </si>
  <si>
    <t>Landkreis</t>
  </si>
  <si>
    <t>Gemeinde</t>
  </si>
  <si>
    <t>...auf Gemeinde-</t>
  </si>
  <si>
    <t>...auf Kreis-</t>
  </si>
  <si>
    <t>...auf Bezirks-</t>
  </si>
  <si>
    <t>...auf Landes- u.</t>
  </si>
  <si>
    <t>aktive Mitglieder insgesamt</t>
  </si>
  <si>
    <t>aktive bis einschließlich 26 Jahre</t>
  </si>
  <si>
    <t xml:space="preserve">Die erforderlichen Daten sowie die persönlichen Angaben über das Eingabeformular eingeben.  </t>
  </si>
  <si>
    <t>Stadt</t>
  </si>
  <si>
    <t>Flecken</t>
  </si>
  <si>
    <t>Samtgemeinde</t>
  </si>
  <si>
    <t>Funktion</t>
  </si>
  <si>
    <t xml:space="preserve">Stand </t>
  </si>
  <si>
    <t xml:space="preserve">Jahr </t>
  </si>
  <si>
    <t xml:space="preserve">Erstellt am </t>
  </si>
  <si>
    <t xml:space="preserve">Internetseite </t>
  </si>
  <si>
    <t xml:space="preserve">eMail </t>
  </si>
  <si>
    <t>StJFW seit:</t>
  </si>
  <si>
    <t>Feuerwehrfrau</t>
  </si>
  <si>
    <t>Feuerwehrmann</t>
  </si>
  <si>
    <t>Oberfeuerwehrfrau</t>
  </si>
  <si>
    <t>Oberfeuerwehrmann</t>
  </si>
  <si>
    <t>Hauptfeuerwehrfrau</t>
  </si>
  <si>
    <t>Hauptfeuerwehrmann</t>
  </si>
  <si>
    <t>1. Hauptfeuerwehrfrau</t>
  </si>
  <si>
    <t>1. Hauptfeuerwehrmann</t>
  </si>
  <si>
    <t>Löschmeisterin</t>
  </si>
  <si>
    <t>Löschmeister</t>
  </si>
  <si>
    <t>Oberlöschmeisterin</t>
  </si>
  <si>
    <t>Oberlöschmeister</t>
  </si>
  <si>
    <t>Hauptlöschmeisterin</t>
  </si>
  <si>
    <t>Hauptlöschmeister</t>
  </si>
  <si>
    <t>Achtung die Felder sind geschützt und können nur über das Eingabeformular geändert werden.</t>
  </si>
  <si>
    <t>Dieser Bericht kann vom KJFW übernomen werden.</t>
  </si>
  <si>
    <t>Diesen Jahresbericht verwenden wenn der Bericht direkt an den KJFW geschickt wird.</t>
  </si>
  <si>
    <t>KJFW seit:</t>
  </si>
  <si>
    <t>Brandmeister</t>
  </si>
  <si>
    <t>1. Hauptlöschmeisterin</t>
  </si>
  <si>
    <t>1. Hauptlöschmeister</t>
  </si>
  <si>
    <t>Oberbrandmeister</t>
  </si>
  <si>
    <t>Boldecker Land</t>
  </si>
  <si>
    <t>Eystrup</t>
  </si>
  <si>
    <t>Bergen</t>
  </si>
  <si>
    <t>Aurich</t>
  </si>
  <si>
    <t>Brome</t>
  </si>
  <si>
    <t>Grafschaft Hoya</t>
  </si>
  <si>
    <t>Celle</t>
  </si>
  <si>
    <t>Baltrum</t>
  </si>
  <si>
    <t>Gifhorn</t>
  </si>
  <si>
    <t>Heemsen</t>
  </si>
  <si>
    <t>Eschede</t>
  </si>
  <si>
    <t>Brookmerland</t>
  </si>
  <si>
    <t>Hankensbüttel</t>
  </si>
  <si>
    <t>Landesbergen</t>
  </si>
  <si>
    <t>Faßberg</t>
  </si>
  <si>
    <t>Dornum</t>
  </si>
  <si>
    <t>Isenbüttel</t>
  </si>
  <si>
    <t>Liebenau</t>
  </si>
  <si>
    <t>Flotwedel</t>
  </si>
  <si>
    <t>Großefehn</t>
  </si>
  <si>
    <t>Meinersen</t>
  </si>
  <si>
    <t>Marklohe</t>
  </si>
  <si>
    <t>Hambühren</t>
  </si>
  <si>
    <t>Großheide</t>
  </si>
  <si>
    <t>Papenteich</t>
  </si>
  <si>
    <t>Nienburg (Weser)</t>
  </si>
  <si>
    <t>Hermannsburg</t>
  </si>
  <si>
    <t>Hage</t>
  </si>
  <si>
    <t>Sassenburg</t>
  </si>
  <si>
    <t>Rehburg - Loccum</t>
  </si>
  <si>
    <t>Lachendorf</t>
  </si>
  <si>
    <t>Hinte</t>
  </si>
  <si>
    <t>Wesendorf</t>
  </si>
  <si>
    <t>Steimbke</t>
  </si>
  <si>
    <t>Lohheide</t>
  </si>
  <si>
    <t>Ihlow</t>
  </si>
  <si>
    <t>Wittingen</t>
  </si>
  <si>
    <t>Steyerberg</t>
  </si>
  <si>
    <t>Unterlüß</t>
  </si>
  <si>
    <t>Juist</t>
  </si>
  <si>
    <t>Edemissen</t>
  </si>
  <si>
    <t>Stolzenau</t>
  </si>
  <si>
    <t>Wathlingen</t>
  </si>
  <si>
    <t>Krummhörn</t>
  </si>
  <si>
    <t>Hohenhameln</t>
  </si>
  <si>
    <t>Uchte</t>
  </si>
  <si>
    <t>Wietze</t>
  </si>
  <si>
    <t>Norden</t>
  </si>
  <si>
    <t>Ilsede</t>
  </si>
  <si>
    <t>Bevern</t>
  </si>
  <si>
    <t>Winsen (Aller)</t>
  </si>
  <si>
    <t>Norderney</t>
  </si>
  <si>
    <t>Lahstedt</t>
  </si>
  <si>
    <t>Am Dobrock</t>
  </si>
  <si>
    <t>Südbrookmerland</t>
  </si>
  <si>
    <t>Lengede</t>
  </si>
  <si>
    <t>Boffzen</t>
  </si>
  <si>
    <t>Bederkesa</t>
  </si>
  <si>
    <t>Wiesmoor</t>
  </si>
  <si>
    <t>Peine</t>
  </si>
  <si>
    <t>Delligsen</t>
  </si>
  <si>
    <t>Beverstedt</t>
  </si>
  <si>
    <t>Borkum</t>
  </si>
  <si>
    <t>Vechelde</t>
  </si>
  <si>
    <t>Börde Lamstedt</t>
  </si>
  <si>
    <t>Bunde</t>
  </si>
  <si>
    <t>Wendeburg</t>
  </si>
  <si>
    <t>Holzminden</t>
  </si>
  <si>
    <t>Cuxhaven</t>
  </si>
  <si>
    <t>Hesel</t>
  </si>
  <si>
    <t>Bad Harzburg</t>
  </si>
  <si>
    <t>Polle</t>
  </si>
  <si>
    <t>Jemgum</t>
  </si>
  <si>
    <t>Braunlage</t>
  </si>
  <si>
    <t>Stadtoldendorf</t>
  </si>
  <si>
    <t>Hagen</t>
  </si>
  <si>
    <t>Jümme</t>
  </si>
  <si>
    <t>Goslar</t>
  </si>
  <si>
    <t>Auetal</t>
  </si>
  <si>
    <t>Hemmoor</t>
  </si>
  <si>
    <t>Leer</t>
  </si>
  <si>
    <t>Langelsheim</t>
  </si>
  <si>
    <t>Bückeburg</t>
  </si>
  <si>
    <t>Land Wursten</t>
  </si>
  <si>
    <t>Moormerland</t>
  </si>
  <si>
    <t>Liebenburg</t>
  </si>
  <si>
    <t>Eilsen</t>
  </si>
  <si>
    <t>Langen</t>
  </si>
  <si>
    <t>Ostrhauderfehn</t>
  </si>
  <si>
    <t>Lutter</t>
  </si>
  <si>
    <t>Lindhorst</t>
  </si>
  <si>
    <t>Loxstedt</t>
  </si>
  <si>
    <t>Rhauderfehn</t>
  </si>
  <si>
    <t>Oberharz</t>
  </si>
  <si>
    <t>Nenndorf</t>
  </si>
  <si>
    <t>Nordholz</t>
  </si>
  <si>
    <t>Uplengen</t>
  </si>
  <si>
    <t>Seesen</t>
  </si>
  <si>
    <t>Niedernwöhren</t>
  </si>
  <si>
    <t>Schiffdorf</t>
  </si>
  <si>
    <t>Weener</t>
  </si>
  <si>
    <t>St.Andreasberg</t>
  </si>
  <si>
    <t>Nienstädt</t>
  </si>
  <si>
    <t>Westoverledingen</t>
  </si>
  <si>
    <t>Vienenburg</t>
  </si>
  <si>
    <t>Obernkirchen</t>
  </si>
  <si>
    <t>Apen</t>
  </si>
  <si>
    <t>Bad Grund</t>
  </si>
  <si>
    <t>Rinteln</t>
  </si>
  <si>
    <t>Bad Zwischenahn</t>
  </si>
  <si>
    <t>Bad Lauterberg</t>
  </si>
  <si>
    <t>Rodenberg</t>
  </si>
  <si>
    <t>Gartow</t>
  </si>
  <si>
    <t>Edewecht</t>
  </si>
  <si>
    <t>Bad Sachsa</t>
  </si>
  <si>
    <t>Sachsenhagen</t>
  </si>
  <si>
    <t>Rastede</t>
  </si>
  <si>
    <t>Hattorf</t>
  </si>
  <si>
    <t>Stadthagen</t>
  </si>
  <si>
    <t>Westerstede</t>
  </si>
  <si>
    <t>Herzberg</t>
  </si>
  <si>
    <t>Aerzen</t>
  </si>
  <si>
    <t>Adendorf</t>
  </si>
  <si>
    <t>Wiefelstede</t>
  </si>
  <si>
    <t>Osterode</t>
  </si>
  <si>
    <t>Bad Münder</t>
  </si>
  <si>
    <t>Amelinghausen</t>
  </si>
  <si>
    <t>Esens</t>
  </si>
  <si>
    <t>Walkenried</t>
  </si>
  <si>
    <t>Bad Pyrmont</t>
  </si>
  <si>
    <t>Amt Neuhaus</t>
  </si>
  <si>
    <t>Friedeburg</t>
  </si>
  <si>
    <t>Adelebsen</t>
  </si>
  <si>
    <t>Coppenbrügge</t>
  </si>
  <si>
    <t>Bardowick</t>
  </si>
  <si>
    <t>Holtriem</t>
  </si>
  <si>
    <t>Bovenden</t>
  </si>
  <si>
    <t>Emmerthal</t>
  </si>
  <si>
    <t>Bleckede</t>
  </si>
  <si>
    <t>Langeoog</t>
  </si>
  <si>
    <t>Dransfeld</t>
  </si>
  <si>
    <t>Hameln</t>
  </si>
  <si>
    <t>Dahlenburg</t>
  </si>
  <si>
    <t>Spiekeroog</t>
  </si>
  <si>
    <t>Duderstadt</t>
  </si>
  <si>
    <t>Hessisch Oldendorf</t>
  </si>
  <si>
    <t>Gellersen</t>
  </si>
  <si>
    <t>Wittmund</t>
  </si>
  <si>
    <t>Friedland</t>
  </si>
  <si>
    <t>Salzhemmendorf</t>
  </si>
  <si>
    <t>Ilmenau</t>
  </si>
  <si>
    <t>Barßel</t>
  </si>
  <si>
    <t>Gieboldehausen</t>
  </si>
  <si>
    <t>Alfeld</t>
  </si>
  <si>
    <t>Bösel</t>
  </si>
  <si>
    <t>Gleichen</t>
  </si>
  <si>
    <t>Algermissen</t>
  </si>
  <si>
    <t>Ostheide</t>
  </si>
  <si>
    <t>Cappeln</t>
  </si>
  <si>
    <t>Hann. Münden</t>
  </si>
  <si>
    <t>Bad Salzdetfurth</t>
  </si>
  <si>
    <t>Scharnebeck</t>
  </si>
  <si>
    <t>Cloppenburg</t>
  </si>
  <si>
    <t>Radolfshausen</t>
  </si>
  <si>
    <t>Bockenem</t>
  </si>
  <si>
    <t>Grasberg</t>
  </si>
  <si>
    <t>Emstek</t>
  </si>
  <si>
    <t>Rosdorf</t>
  </si>
  <si>
    <t>Diekholzen</t>
  </si>
  <si>
    <t>Hambergen</t>
  </si>
  <si>
    <t>Essen</t>
  </si>
  <si>
    <t>Staufenberg</t>
  </si>
  <si>
    <t>Duingen</t>
  </si>
  <si>
    <t>Lilienthal</t>
  </si>
  <si>
    <t>Friesoythe</t>
  </si>
  <si>
    <t>Bad Gandersheim</t>
  </si>
  <si>
    <t>Elze</t>
  </si>
  <si>
    <t>Osterholz - Scharmbeck</t>
  </si>
  <si>
    <t>Garrel</t>
  </si>
  <si>
    <t>Bodenfelde</t>
  </si>
  <si>
    <t>Freden</t>
  </si>
  <si>
    <t>Ritterhude</t>
  </si>
  <si>
    <t>Lastrup</t>
  </si>
  <si>
    <t>Dassel</t>
  </si>
  <si>
    <t>Giesen</t>
  </si>
  <si>
    <t>Schwanewede</t>
  </si>
  <si>
    <t>Lindern</t>
  </si>
  <si>
    <t>Einbeck</t>
  </si>
  <si>
    <t>Gronau</t>
  </si>
  <si>
    <t>Worpswede</t>
  </si>
  <si>
    <t>Lönningen</t>
  </si>
  <si>
    <t>Hardegsen</t>
  </si>
  <si>
    <t>Harsum</t>
  </si>
  <si>
    <t>Bothel</t>
  </si>
  <si>
    <t>Molbergen</t>
  </si>
  <si>
    <t>Kalefeld</t>
  </si>
  <si>
    <t>Hildesheim</t>
  </si>
  <si>
    <t>Bremervörde</t>
  </si>
  <si>
    <t>Saterland</t>
  </si>
  <si>
    <t>Katlenburg - Lindau</t>
  </si>
  <si>
    <t>Holle</t>
  </si>
  <si>
    <t>Fintel</t>
  </si>
  <si>
    <t>Bakum</t>
  </si>
  <si>
    <t>Kreiensen</t>
  </si>
  <si>
    <t>Lamspringe</t>
  </si>
  <si>
    <t>Geestequelle</t>
  </si>
  <si>
    <t>Damme</t>
  </si>
  <si>
    <t>Moringen</t>
  </si>
  <si>
    <t>Nordstemmen</t>
  </si>
  <si>
    <t>Gnarrenburg</t>
  </si>
  <si>
    <t>Dinklage</t>
  </si>
  <si>
    <t>Nörten - Hardenberg</t>
  </si>
  <si>
    <t>Sarstedt</t>
  </si>
  <si>
    <t>Rotenburg (Wümme)</t>
  </si>
  <si>
    <t>Goldenstedt</t>
  </si>
  <si>
    <t>Northeim</t>
  </si>
  <si>
    <t>Schellerten</t>
  </si>
  <si>
    <t>Scheeßel</t>
  </si>
  <si>
    <t>Holdorf</t>
  </si>
  <si>
    <t>Uslar</t>
  </si>
  <si>
    <t>Sibbesse</t>
  </si>
  <si>
    <t>Selsingen</t>
  </si>
  <si>
    <t>Lohne</t>
  </si>
  <si>
    <t>Asse</t>
  </si>
  <si>
    <t>Söhlde</t>
  </si>
  <si>
    <t>Sittensen</t>
  </si>
  <si>
    <t>Neuenkirchen</t>
  </si>
  <si>
    <t>Baddeckenstedt</t>
  </si>
  <si>
    <t>Barsinghausen</t>
  </si>
  <si>
    <t>Sottrum</t>
  </si>
  <si>
    <t>Steinfeld</t>
  </si>
  <si>
    <t>Cremlingen</t>
  </si>
  <si>
    <t>Burgdorf</t>
  </si>
  <si>
    <t>Tarmstedt</t>
  </si>
  <si>
    <t>Vechta</t>
  </si>
  <si>
    <t>Oderwald</t>
  </si>
  <si>
    <t>Burgwedel</t>
  </si>
  <si>
    <t>Visselhövede</t>
  </si>
  <si>
    <t>Visbek</t>
  </si>
  <si>
    <t>Schladen</t>
  </si>
  <si>
    <t>Garbsen</t>
  </si>
  <si>
    <t>Zeven</t>
  </si>
  <si>
    <t>Artland</t>
  </si>
  <si>
    <t>Schöppenstedt</t>
  </si>
  <si>
    <t>Gehrden</t>
  </si>
  <si>
    <t>Ahlden</t>
  </si>
  <si>
    <t>Bad Essen</t>
  </si>
  <si>
    <t>Sickte</t>
  </si>
  <si>
    <t>Bispingen</t>
  </si>
  <si>
    <t>Bad Iburg</t>
  </si>
  <si>
    <t>Wolfenbüttel</t>
  </si>
  <si>
    <t>Hemmingen</t>
  </si>
  <si>
    <t>Bomlitz</t>
  </si>
  <si>
    <t>Bad Laer</t>
  </si>
  <si>
    <t>Löschbezirk 1</t>
  </si>
  <si>
    <t>Isernhagen</t>
  </si>
  <si>
    <t>Fallingbostel</t>
  </si>
  <si>
    <t>Bad Rothenfelde</t>
  </si>
  <si>
    <t>Löschbezirk 2</t>
  </si>
  <si>
    <t>Laatzen</t>
  </si>
  <si>
    <t>Munster</t>
  </si>
  <si>
    <t>Belm</t>
  </si>
  <si>
    <t>Löschbezirk 3</t>
  </si>
  <si>
    <t>Langenhagen</t>
  </si>
  <si>
    <t>Bersenbrück</t>
  </si>
  <si>
    <t>Löschbezirk 4</t>
  </si>
  <si>
    <t>Lehrte</t>
  </si>
  <si>
    <t>Osterheide</t>
  </si>
  <si>
    <t>Bissendorf</t>
  </si>
  <si>
    <t>Löschbezirk 5</t>
  </si>
  <si>
    <t>Neustadt</t>
  </si>
  <si>
    <t>Rethem</t>
  </si>
  <si>
    <t>Bohmte</t>
  </si>
  <si>
    <t>Büddenstedt</t>
  </si>
  <si>
    <t>Pattensen</t>
  </si>
  <si>
    <t>Schneverdingen</t>
  </si>
  <si>
    <t>Bramsche</t>
  </si>
  <si>
    <t>Grasleben</t>
  </si>
  <si>
    <t>Ronnenberg</t>
  </si>
  <si>
    <t>Schwarmstedt</t>
  </si>
  <si>
    <t>Dissen</t>
  </si>
  <si>
    <t>Heeseberg</t>
  </si>
  <si>
    <t>Seelze</t>
  </si>
  <si>
    <t>Soltau</t>
  </si>
  <si>
    <t>Fürstenau</t>
  </si>
  <si>
    <t>Helmstedt</t>
  </si>
  <si>
    <t>Sehnde</t>
  </si>
  <si>
    <t>Walsrode</t>
  </si>
  <si>
    <t>Georgsmarienhütte</t>
  </si>
  <si>
    <t>Königslutter</t>
  </si>
  <si>
    <t>Springe</t>
  </si>
  <si>
    <t>Wietzendorf</t>
  </si>
  <si>
    <t>Glandorf</t>
  </si>
  <si>
    <t>Lehre</t>
  </si>
  <si>
    <t>Uetze</t>
  </si>
  <si>
    <t>Apensen</t>
  </si>
  <si>
    <t>Nord - Elm</t>
  </si>
  <si>
    <t>Wedemark</t>
  </si>
  <si>
    <t>Buxtehude</t>
  </si>
  <si>
    <t>Hasbergen</t>
  </si>
  <si>
    <t>Schöningen</t>
  </si>
  <si>
    <t>Wennigsen</t>
  </si>
  <si>
    <t>Drochtersen</t>
  </si>
  <si>
    <t>Hilter</t>
  </si>
  <si>
    <t>Velpke</t>
  </si>
  <si>
    <t>Wunstorf</t>
  </si>
  <si>
    <t>Fredenbeck</t>
  </si>
  <si>
    <t>Melle</t>
  </si>
  <si>
    <t>Wolfsburg</t>
  </si>
  <si>
    <t>Harsefeld</t>
  </si>
  <si>
    <t>Salzgitter</t>
  </si>
  <si>
    <t>Himmelpforten</t>
  </si>
  <si>
    <t>Ostercappeln</t>
  </si>
  <si>
    <t>Stadt Göttingen</t>
  </si>
  <si>
    <t>Horneburg</t>
  </si>
  <si>
    <t>Wallenhorst</t>
  </si>
  <si>
    <t>Jork</t>
  </si>
  <si>
    <t>Bockhorn</t>
  </si>
  <si>
    <t>Lühe</t>
  </si>
  <si>
    <t>Jever</t>
  </si>
  <si>
    <t>Nordkehdingen</t>
  </si>
  <si>
    <t>Sande</t>
  </si>
  <si>
    <t>Oldendorf</t>
  </si>
  <si>
    <t>Schortens</t>
  </si>
  <si>
    <t>Stade</t>
  </si>
  <si>
    <t>Varel</t>
  </si>
  <si>
    <t>Altes Amt Ebstorf</t>
  </si>
  <si>
    <t>Wangerland</t>
  </si>
  <si>
    <t>Bevensen</t>
  </si>
  <si>
    <t>Wangerooge</t>
  </si>
  <si>
    <t>Bienenbüttel</t>
  </si>
  <si>
    <t>Zetel</t>
  </si>
  <si>
    <t>Bodenteich</t>
  </si>
  <si>
    <t>Berne</t>
  </si>
  <si>
    <t>Rosche</t>
  </si>
  <si>
    <t>Brake</t>
  </si>
  <si>
    <t>Suderburg</t>
  </si>
  <si>
    <t>Butjadingen</t>
  </si>
  <si>
    <t>Uelzen</t>
  </si>
  <si>
    <t>Elsfleth</t>
  </si>
  <si>
    <t>Wrestedt</t>
  </si>
  <si>
    <t>Jade</t>
  </si>
  <si>
    <t>Achim</t>
  </si>
  <si>
    <t>Lemwerder</t>
  </si>
  <si>
    <t>Dörverden</t>
  </si>
  <si>
    <t>Nordenham</t>
  </si>
  <si>
    <t>Kirchlinteln</t>
  </si>
  <si>
    <t>Ovelgönne</t>
  </si>
  <si>
    <t>Langwedel</t>
  </si>
  <si>
    <t>Stadland</t>
  </si>
  <si>
    <t>Ottersberg</t>
  </si>
  <si>
    <t>Emden</t>
  </si>
  <si>
    <t>Oyten</t>
  </si>
  <si>
    <t>Dörpen</t>
  </si>
  <si>
    <t>Thedinghausen</t>
  </si>
  <si>
    <t>Emsbüren</t>
  </si>
  <si>
    <t>Verden</t>
  </si>
  <si>
    <t>Freren</t>
  </si>
  <si>
    <t>Buchholz i.d.N.</t>
  </si>
  <si>
    <t>Geeste</t>
  </si>
  <si>
    <t>Elbmarsch</t>
  </si>
  <si>
    <t>Haren</t>
  </si>
  <si>
    <t>Hanstedt</t>
  </si>
  <si>
    <t>Haselünne</t>
  </si>
  <si>
    <t>Hollenstedt</t>
  </si>
  <si>
    <t>Herzlake</t>
  </si>
  <si>
    <t>Jesteburg</t>
  </si>
  <si>
    <t>Lathen</t>
  </si>
  <si>
    <t>Neu Wulmstorf</t>
  </si>
  <si>
    <t>Lengerich</t>
  </si>
  <si>
    <t>Rosengarten</t>
  </si>
  <si>
    <t>Lingen</t>
  </si>
  <si>
    <t>Salzhausen</t>
  </si>
  <si>
    <t>Meppen</t>
  </si>
  <si>
    <t>Seevetal</t>
  </si>
  <si>
    <t>Nordhümmling</t>
  </si>
  <si>
    <t>Stadt Winsen (Luhe)</t>
  </si>
  <si>
    <t>Papenburg</t>
  </si>
  <si>
    <t>Stelle</t>
  </si>
  <si>
    <t>Rhede</t>
  </si>
  <si>
    <t>Tostedt</t>
  </si>
  <si>
    <t>Salzbergen</t>
  </si>
  <si>
    <t>Altes Amt Lemförde</t>
  </si>
  <si>
    <t>Sögel</t>
  </si>
  <si>
    <t>Barnstorf</t>
  </si>
  <si>
    <t>Spelle</t>
  </si>
  <si>
    <t>Bassum</t>
  </si>
  <si>
    <t>Twist</t>
  </si>
  <si>
    <t>Bruchhausen - Vilsen</t>
  </si>
  <si>
    <t>Werlte</t>
  </si>
  <si>
    <t>Diepholz</t>
  </si>
  <si>
    <t>Dötlingen</t>
  </si>
  <si>
    <t>Kirchdorf</t>
  </si>
  <si>
    <t>Ganderkesee</t>
  </si>
  <si>
    <t>Rehden</t>
  </si>
  <si>
    <t>Großenkneten</t>
  </si>
  <si>
    <t>Schwaförden</t>
  </si>
  <si>
    <t>Harpstedt</t>
  </si>
  <si>
    <t>Siedenburg</t>
  </si>
  <si>
    <t>Hatten</t>
  </si>
  <si>
    <t>Stuhr</t>
  </si>
  <si>
    <t>Hude</t>
  </si>
  <si>
    <t>Sulingen</t>
  </si>
  <si>
    <t>Wardenburg</t>
  </si>
  <si>
    <t>Syke</t>
  </si>
  <si>
    <t>Wildeshausen</t>
  </si>
  <si>
    <t>Twistringen</t>
  </si>
  <si>
    <t>Delmenhorst</t>
  </si>
  <si>
    <t>Wagenfeld</t>
  </si>
  <si>
    <t>Osnabrück</t>
  </si>
  <si>
    <t>Weyhe</t>
  </si>
  <si>
    <t>Bad Bentheim</t>
  </si>
  <si>
    <t>Emlichheim</t>
  </si>
  <si>
    <t>Neuenhaus</t>
  </si>
  <si>
    <t>Nordhorn</t>
  </si>
  <si>
    <t>Schüttorf</t>
  </si>
  <si>
    <t>Uelsen</t>
  </si>
  <si>
    <t>Wietmarschen</t>
  </si>
  <si>
    <t>Wilhelmshaven</t>
  </si>
  <si>
    <t>Oldenburg</t>
  </si>
  <si>
    <t>Göttingen</t>
  </si>
  <si>
    <t>Osterode am Harz</t>
  </si>
  <si>
    <t>Hameln - Pyrmont</t>
  </si>
  <si>
    <t>Schaumburg</t>
  </si>
  <si>
    <t>Harburg</t>
  </si>
  <si>
    <t>Lüchow - Dannenberg</t>
  </si>
  <si>
    <t>Osterholz</t>
  </si>
  <si>
    <t>Soltau - Fallingbostel</t>
  </si>
  <si>
    <t>Ammerland</t>
  </si>
  <si>
    <t>Emsland</t>
  </si>
  <si>
    <t>Friesland</t>
  </si>
  <si>
    <t>Grafschaft Bentheim</t>
  </si>
  <si>
    <t>Oldenburg Land</t>
  </si>
  <si>
    <t>Oldenburg Stadt</t>
  </si>
  <si>
    <t>Osnabrück Land</t>
  </si>
  <si>
    <t>Osnabrück Stadt</t>
  </si>
  <si>
    <t>Wesermarsch</t>
  </si>
  <si>
    <t>RJFW seit:</t>
  </si>
  <si>
    <t>Region</t>
  </si>
  <si>
    <t>Lüchow (Wendland)</t>
  </si>
  <si>
    <t>Elbtalaue</t>
  </si>
  <si>
    <t>03.103.008.000</t>
  </si>
  <si>
    <t>03.101.001.000</t>
  </si>
  <si>
    <t>03.101.003.000</t>
  </si>
  <si>
    <t>03.101.002.000</t>
  </si>
  <si>
    <t>03.101.004.000</t>
  </si>
  <si>
    <t>03.101.005.000</t>
  </si>
  <si>
    <t>03.102.001.000</t>
  </si>
  <si>
    <t>03.102.002.000</t>
  </si>
  <si>
    <t>03.102.003.000</t>
  </si>
  <si>
    <t>03.102.004.000</t>
  </si>
  <si>
    <t>03.102.005.000</t>
  </si>
  <si>
    <t>03.102.006.000</t>
  </si>
  <si>
    <t>03.102.007.000</t>
  </si>
  <si>
    <t>03.102.008.000</t>
  </si>
  <si>
    <t>03.102.009.000</t>
  </si>
  <si>
    <t>03.102.010.000</t>
  </si>
  <si>
    <t>03.108.001.000</t>
  </si>
  <si>
    <t>03.108.002.000</t>
  </si>
  <si>
    <t>03.108.003.000</t>
  </si>
  <si>
    <t>03.108.004.000</t>
  </si>
  <si>
    <t>03.108.005.000</t>
  </si>
  <si>
    <t>03.108.006.000</t>
  </si>
  <si>
    <t>03.108.007.000</t>
  </si>
  <si>
    <t>03.108.008.000</t>
  </si>
  <si>
    <t>03.104.001.000</t>
  </si>
  <si>
    <t>03.104.002.000</t>
  </si>
  <si>
    <t>03.104.003.000</t>
  </si>
  <si>
    <t>03.104.004.000</t>
  </si>
  <si>
    <t>03.104.005.000</t>
  </si>
  <si>
    <t>03.104.006.000</t>
  </si>
  <si>
    <t>03.104.007.000</t>
  </si>
  <si>
    <t>03.104.008.000</t>
  </si>
  <si>
    <t>03.104.009.000</t>
  </si>
  <si>
    <t>03.104.010.000</t>
  </si>
  <si>
    <t>03.111.001.000</t>
  </si>
  <si>
    <t>03.109.001.000</t>
  </si>
  <si>
    <t>03.110.001.000</t>
  </si>
  <si>
    <t>03.110.002.000</t>
  </si>
  <si>
    <t>03.110.003.000</t>
  </si>
  <si>
    <t>03.110.004.000</t>
  </si>
  <si>
    <t>03.110.005.000</t>
  </si>
  <si>
    <t>03.110.006.000</t>
  </si>
  <si>
    <t>03.110.007.000</t>
  </si>
  <si>
    <t>03.110.008.000</t>
  </si>
  <si>
    <t>03.107.001.000</t>
  </si>
  <si>
    <t>03.107.002.000</t>
  </si>
  <si>
    <t>03.107.003.000</t>
  </si>
  <si>
    <t>03.107.004.000</t>
  </si>
  <si>
    <t>03.107.005.000</t>
  </si>
  <si>
    <t>03.107.006.000</t>
  </si>
  <si>
    <t>03.107.007.000</t>
  </si>
  <si>
    <t>03.106.001.000</t>
  </si>
  <si>
    <t>03.106.002.000</t>
  </si>
  <si>
    <t>03.106.003.000</t>
  </si>
  <si>
    <t>03.106.004.000</t>
  </si>
  <si>
    <t>03.106.005.000</t>
  </si>
  <si>
    <t>03.106.006.000</t>
  </si>
  <si>
    <t>03.106.007.000</t>
  </si>
  <si>
    <t>03.106.008.000</t>
  </si>
  <si>
    <t>03.106.009.000</t>
  </si>
  <si>
    <t>03.106.010.000</t>
  </si>
  <si>
    <t>03.106.011.000</t>
  </si>
  <si>
    <t>03.106.012.000</t>
  </si>
  <si>
    <t>03.103.001.000</t>
  </si>
  <si>
    <t>03.103.002.000</t>
  </si>
  <si>
    <t>03.103.003.000</t>
  </si>
  <si>
    <t>03.103.004.000</t>
  </si>
  <si>
    <t>03.103.005.000</t>
  </si>
  <si>
    <t>03.103.006.000</t>
  </si>
  <si>
    <t>03.103.007.000</t>
  </si>
  <si>
    <t>03.103.009.000</t>
  </si>
  <si>
    <t>03.103.010.000</t>
  </si>
  <si>
    <t>03.103.011.000</t>
  </si>
  <si>
    <t>03.103.012.000</t>
  </si>
  <si>
    <t>03.105.001.000</t>
  </si>
  <si>
    <t>03.105.002.000</t>
  </si>
  <si>
    <t>03.105.003.000</t>
  </si>
  <si>
    <t>03.105.004.000</t>
  </si>
  <si>
    <t>03.105.005.000</t>
  </si>
  <si>
    <t>03.105.006.000</t>
  </si>
  <si>
    <t>03.105.007.000</t>
  </si>
  <si>
    <t>03.105.008.000</t>
  </si>
  <si>
    <t>03.105.009.000</t>
  </si>
  <si>
    <t>03.202.001.000</t>
  </si>
  <si>
    <t>03.202.002.000</t>
  </si>
  <si>
    <t>03.202.003.000</t>
  </si>
  <si>
    <t>03.202.004.000</t>
  </si>
  <si>
    <t>03.202.005.000</t>
  </si>
  <si>
    <t>03.202.006.000</t>
  </si>
  <si>
    <t>03.202.007.000</t>
  </si>
  <si>
    <t>03.202.008.000</t>
  </si>
  <si>
    <t>03.203.001.000</t>
  </si>
  <si>
    <t>03.203.002.000</t>
  </si>
  <si>
    <t>03.203.003.000</t>
  </si>
  <si>
    <t>03.203.004.000</t>
  </si>
  <si>
    <t>03.203.005.000</t>
  </si>
  <si>
    <t>03.204.001.000</t>
  </si>
  <si>
    <t>03.203.006.000</t>
  </si>
  <si>
    <t>03.203.007.000</t>
  </si>
  <si>
    <t>03.203.008.000</t>
  </si>
  <si>
    <t>03.203.009.000</t>
  </si>
  <si>
    <t>03.203.010.000</t>
  </si>
  <si>
    <t>03.203.011.000</t>
  </si>
  <si>
    <t>03.203.012.000</t>
  </si>
  <si>
    <t>03.203.013.000</t>
  </si>
  <si>
    <t>03.203.014.000</t>
  </si>
  <si>
    <t>03.203.015.000</t>
  </si>
  <si>
    <t>03.203.016.000</t>
  </si>
  <si>
    <t>03.203.017.000</t>
  </si>
  <si>
    <t>03.203.018.000</t>
  </si>
  <si>
    <t>03.203.019.000</t>
  </si>
  <si>
    <t>03.203.020.000</t>
  </si>
  <si>
    <t>03.205.001.000</t>
  </si>
  <si>
    <t>03.205.002.000</t>
  </si>
  <si>
    <t>03.205.003.000</t>
  </si>
  <si>
    <t>03.205.004.000</t>
  </si>
  <si>
    <t>03.205.005.000</t>
  </si>
  <si>
    <t>03.205.006.000</t>
  </si>
  <si>
    <t>03.205.007.000</t>
  </si>
  <si>
    <t>03.205.008.000</t>
  </si>
  <si>
    <t>03.205.009.000</t>
  </si>
  <si>
    <t>03.205.010.000</t>
  </si>
  <si>
    <t>03.205.011.000</t>
  </si>
  <si>
    <t>03.205.012.000</t>
  </si>
  <si>
    <t>03.205.013.000</t>
  </si>
  <si>
    <t>03.205.014.000</t>
  </si>
  <si>
    <t>03.205.015.000</t>
  </si>
  <si>
    <t>03.205.016.000</t>
  </si>
  <si>
    <t>03.205.017.000</t>
  </si>
  <si>
    <t>03.205.018.000</t>
  </si>
  <si>
    <t>03.205.019.000</t>
  </si>
  <si>
    <t>03.206.001.000</t>
  </si>
  <si>
    <t>03.206.002.000</t>
  </si>
  <si>
    <t>03.206.003.000</t>
  </si>
  <si>
    <t>03.206.004.000</t>
  </si>
  <si>
    <t>03.206.005.000</t>
  </si>
  <si>
    <t>03.206.006.000</t>
  </si>
  <si>
    <t>03.206.007.000</t>
  </si>
  <si>
    <t>03.206.008.000</t>
  </si>
  <si>
    <t>03.207.001.000</t>
  </si>
  <si>
    <t>03.207.003.000</t>
  </si>
  <si>
    <t>03.207.002.000</t>
  </si>
  <si>
    <t>03.207.004.000</t>
  </si>
  <si>
    <t>03.207.005.000</t>
  </si>
  <si>
    <t>03.207.006.000</t>
  </si>
  <si>
    <t>03.207.007.000</t>
  </si>
  <si>
    <t>03.207.008.000</t>
  </si>
  <si>
    <t>03.207.009.000</t>
  </si>
  <si>
    <t>03.207.010.000</t>
  </si>
  <si>
    <t>03.207.011.000</t>
  </si>
  <si>
    <t>03.207.012.000</t>
  </si>
  <si>
    <t>03.208.001.000</t>
  </si>
  <si>
    <t>03.208.002.000</t>
  </si>
  <si>
    <t>03.208.003.000</t>
  </si>
  <si>
    <t>03.208.004.000</t>
  </si>
  <si>
    <t>03.208.005.000</t>
  </si>
  <si>
    <t>03.208.006.000</t>
  </si>
  <si>
    <t>03.208.007.000</t>
  </si>
  <si>
    <t>03.208.008.000</t>
  </si>
  <si>
    <t>03.208.009.000</t>
  </si>
  <si>
    <t>03.208.010.000</t>
  </si>
  <si>
    <t>03.208.011.000</t>
  </si>
  <si>
    <t>03.208.012.000</t>
  </si>
  <si>
    <t>03.301.001.000</t>
  </si>
  <si>
    <t>03.301.002.000</t>
  </si>
  <si>
    <t>03.301.003.000</t>
  </si>
  <si>
    <t>03.301.004.000</t>
  </si>
  <si>
    <t>03.301.005.000</t>
  </si>
  <si>
    <t>03.301.006.000</t>
  </si>
  <si>
    <t>03.301.007.000</t>
  </si>
  <si>
    <t>03.301.008.000</t>
  </si>
  <si>
    <t>03.301.009.000</t>
  </si>
  <si>
    <t>03.301.010.000</t>
  </si>
  <si>
    <t>03.301.011.000</t>
  </si>
  <si>
    <t>03.301.012.000</t>
  </si>
  <si>
    <t>03.301.013.000</t>
  </si>
  <si>
    <t>03.302.001.000</t>
  </si>
  <si>
    <t>03.302.002.000</t>
  </si>
  <si>
    <t>03.302.003.000</t>
  </si>
  <si>
    <t>03.302.008.000</t>
  </si>
  <si>
    <t>03.302.004.000</t>
  </si>
  <si>
    <t>03.302.005.000</t>
  </si>
  <si>
    <t>03.302.006.000</t>
  </si>
  <si>
    <t>03.302.007.000</t>
  </si>
  <si>
    <t>03.302.014.000</t>
  </si>
  <si>
    <t>03.302.009.000</t>
  </si>
  <si>
    <t>03.302.010.000</t>
  </si>
  <si>
    <t>03.302.011.000</t>
  </si>
  <si>
    <t>03.302.012.000</t>
  </si>
  <si>
    <t>03.304.006.000</t>
  </si>
  <si>
    <t>03.304.003.000</t>
  </si>
  <si>
    <t>03.304.007.000</t>
  </si>
  <si>
    <t>03.305.001.000</t>
  </si>
  <si>
    <t>03.305.002.000</t>
  </si>
  <si>
    <t>03.305.009.000</t>
  </si>
  <si>
    <t>03.305.003.000</t>
  </si>
  <si>
    <t>03.305.004.000</t>
  </si>
  <si>
    <t>03.305.005.000</t>
  </si>
  <si>
    <t>03.305.006.000</t>
  </si>
  <si>
    <t>03.305.007.000</t>
  </si>
  <si>
    <t>03.305.008.000</t>
  </si>
  <si>
    <t>03.305.010.000</t>
  </si>
  <si>
    <t>03.305.011.000</t>
  </si>
  <si>
    <t>03.306.001.000</t>
  </si>
  <si>
    <t>03.306.002.000</t>
  </si>
  <si>
    <t>03.306.003.000</t>
  </si>
  <si>
    <t>03.306.004.000</t>
  </si>
  <si>
    <t>03.306.005.000</t>
  </si>
  <si>
    <t>03.306.006.000</t>
  </si>
  <si>
    <t>03.306.007.000</t>
  </si>
  <si>
    <t>03.307.001.000</t>
  </si>
  <si>
    <t>03.307.002.000</t>
  </si>
  <si>
    <t>03.307.003.000</t>
  </si>
  <si>
    <t>03.307.004.000</t>
  </si>
  <si>
    <t>03.307.005.000</t>
  </si>
  <si>
    <t>03.307.006.000</t>
  </si>
  <si>
    <t>03.307.007.000</t>
  </si>
  <si>
    <t>03.307.008.000</t>
  </si>
  <si>
    <t>03.307.009.000</t>
  </si>
  <si>
    <t>03.307.010.000</t>
  </si>
  <si>
    <t>03.307.011.000</t>
  </si>
  <si>
    <t>03.307.012.000</t>
  </si>
  <si>
    <t>03.307.013.000</t>
  </si>
  <si>
    <t>03.308.001.000</t>
  </si>
  <si>
    <t>03.308.002.000</t>
  </si>
  <si>
    <t>03.308.003.000</t>
  </si>
  <si>
    <t>03.308.004.000</t>
  </si>
  <si>
    <t>03.308.005.000</t>
  </si>
  <si>
    <t>03.308.006.000</t>
  </si>
  <si>
    <t>03.308.007.000</t>
  </si>
  <si>
    <t>03.308.008.000</t>
  </si>
  <si>
    <t>03.308.009.000</t>
  </si>
  <si>
    <t>03.308.010.000</t>
  </si>
  <si>
    <t>03.308.011.000</t>
  </si>
  <si>
    <t>03.308.012.000</t>
  </si>
  <si>
    <t>03.308.013.000</t>
  </si>
  <si>
    <t>03.309.001.000</t>
  </si>
  <si>
    <t>03.309.002.000</t>
  </si>
  <si>
    <t>03.309.003.000</t>
  </si>
  <si>
    <t>03.309.004.000</t>
  </si>
  <si>
    <t>03.309.005.000</t>
  </si>
  <si>
    <t>03.309.006.000</t>
  </si>
  <si>
    <t>03.309.007.000</t>
  </si>
  <si>
    <t>03.309.008.000</t>
  </si>
  <si>
    <t>03.309.009.000</t>
  </si>
  <si>
    <t>03.309.010.000</t>
  </si>
  <si>
    <t>03.309.011.000</t>
  </si>
  <si>
    <t>03.309.012.000</t>
  </si>
  <si>
    <t>03.310.004.000</t>
  </si>
  <si>
    <t>03.310.001.000</t>
  </si>
  <si>
    <t>03.310.002.000</t>
  </si>
  <si>
    <t>03.310.003.000</t>
  </si>
  <si>
    <t>03.310.005.000</t>
  </si>
  <si>
    <t>03.310.006.000</t>
  </si>
  <si>
    <t>03.310.007.000</t>
  </si>
  <si>
    <t>03.310.008.000</t>
  </si>
  <si>
    <t>03.311.001.000</t>
  </si>
  <si>
    <t>03.311.002.000</t>
  </si>
  <si>
    <t>03.311.003.000</t>
  </si>
  <si>
    <t>03.311.004.000</t>
  </si>
  <si>
    <t>03.311.005.000</t>
  </si>
  <si>
    <t>03.311.006.000</t>
  </si>
  <si>
    <t>03.311.007.000</t>
  </si>
  <si>
    <t>03.311.008.000</t>
  </si>
  <si>
    <t>03.303.001.000</t>
  </si>
  <si>
    <t>03.303.002.000</t>
  </si>
  <si>
    <t>03.303.003.000</t>
  </si>
  <si>
    <t>03.303.004.000</t>
  </si>
  <si>
    <t>03.303.005.000</t>
  </si>
  <si>
    <t>03.303.006.000</t>
  </si>
  <si>
    <t>03.303.007.000</t>
  </si>
  <si>
    <t>03.303.008.000</t>
  </si>
  <si>
    <t>03.303.009.000</t>
  </si>
  <si>
    <t>03.303.010.000</t>
  </si>
  <si>
    <t>03.303.011.000</t>
  </si>
  <si>
    <t>03.303.012.000</t>
  </si>
  <si>
    <t>03.201.006.000</t>
  </si>
  <si>
    <t>03.201.001.000</t>
  </si>
  <si>
    <t>03.201.002.000</t>
  </si>
  <si>
    <t>03.201.003.000</t>
  </si>
  <si>
    <t>03.201.004.000</t>
  </si>
  <si>
    <t>03.201.005.000</t>
  </si>
  <si>
    <t>03.201.007.000</t>
  </si>
  <si>
    <t>03.201.008.000</t>
  </si>
  <si>
    <t>03.201.009.000</t>
  </si>
  <si>
    <t>03.201.010.000</t>
  </si>
  <si>
    <t>03.201.011.000</t>
  </si>
  <si>
    <t>03.201.012.000</t>
  </si>
  <si>
    <t>03.201.013.000</t>
  </si>
  <si>
    <t>03.201.014.000</t>
  </si>
  <si>
    <t>03.201.015.000</t>
  </si>
  <si>
    <t>03.401.001.000</t>
  </si>
  <si>
    <t>03.401.002.000</t>
  </si>
  <si>
    <t>03.401.003.000</t>
  </si>
  <si>
    <t>03.401.004.000</t>
  </si>
  <si>
    <t>03.401.005.000</t>
  </si>
  <si>
    <t>03.401.006.000</t>
  </si>
  <si>
    <t>03.402.001.000</t>
  </si>
  <si>
    <t>03.402.002.000</t>
  </si>
  <si>
    <t>03.402.003.000</t>
  </si>
  <si>
    <t>03.402.004.000</t>
  </si>
  <si>
    <t>03.402.005.000</t>
  </si>
  <si>
    <t>03.402.006.000</t>
  </si>
  <si>
    <t>03.402.007.000</t>
  </si>
  <si>
    <t>03.402.008.000</t>
  </si>
  <si>
    <t>03.402.009.000</t>
  </si>
  <si>
    <t>03.402.010.000</t>
  </si>
  <si>
    <t>03.402.011.000</t>
  </si>
  <si>
    <t>03.402.012.000</t>
  </si>
  <si>
    <t>03.402.013.000</t>
  </si>
  <si>
    <t>03.402.014.000</t>
  </si>
  <si>
    <t>03.402.015.000</t>
  </si>
  <si>
    <t>03.403.001.000</t>
  </si>
  <si>
    <t>03.403.002.000</t>
  </si>
  <si>
    <t>03.403.003.000</t>
  </si>
  <si>
    <t>03.403.004.000</t>
  </si>
  <si>
    <t>03.403.005.000</t>
  </si>
  <si>
    <t>03.403.006.000</t>
  </si>
  <si>
    <t>03.403.007.000</t>
  </si>
  <si>
    <t>03.403.008.000</t>
  </si>
  <si>
    <t>03.403.009.000</t>
  </si>
  <si>
    <t>03.403.010.000</t>
  </si>
  <si>
    <t>03.403.011.000</t>
  </si>
  <si>
    <t>03.403.012.000</t>
  </si>
  <si>
    <t>03.403.013.000</t>
  </si>
  <si>
    <t>03.404.001.000</t>
  </si>
  <si>
    <t>03.405.001.000</t>
  </si>
  <si>
    <t>03.406.001.000</t>
  </si>
  <si>
    <t>03.406.002.000</t>
  </si>
  <si>
    <t>03.406.003.000</t>
  </si>
  <si>
    <t>03.406.004.000</t>
  </si>
  <si>
    <t>03.406.005.000</t>
  </si>
  <si>
    <t>03.406.006.000</t>
  </si>
  <si>
    <t>03.406.007.000</t>
  </si>
  <si>
    <t>03.406.008.000</t>
  </si>
  <si>
    <t>03.406.009.000</t>
  </si>
  <si>
    <t>03.406.010.000</t>
  </si>
  <si>
    <t>03.406.011.000</t>
  </si>
  <si>
    <t>03.406.012.000</t>
  </si>
  <si>
    <t>03.406.013.000</t>
  </si>
  <si>
    <t>03.406.014.000</t>
  </si>
  <si>
    <t>03.406.015.000</t>
  </si>
  <si>
    <t>03.406.016.000</t>
  </si>
  <si>
    <t>03.406.017.000</t>
  </si>
  <si>
    <t>03.406.018.000</t>
  </si>
  <si>
    <t>03.406.019.000</t>
  </si>
  <si>
    <t>03.407.001.000</t>
  </si>
  <si>
    <t>03.407.002.000</t>
  </si>
  <si>
    <t>03.407.003.000</t>
  </si>
  <si>
    <t>03.407.004.000</t>
  </si>
  <si>
    <t>03.407.005.000</t>
  </si>
  <si>
    <t>03.407.006.000</t>
  </si>
  <si>
    <t>03.407.007.000</t>
  </si>
  <si>
    <t>03.407.008.000</t>
  </si>
  <si>
    <t>03.408.001.000</t>
  </si>
  <si>
    <t>03.408.002.000</t>
  </si>
  <si>
    <t>03.408.003.000</t>
  </si>
  <si>
    <t>03.408.004.000</t>
  </si>
  <si>
    <t>03.408.005.000</t>
  </si>
  <si>
    <t>03.408.007.000</t>
  </si>
  <si>
    <t>03.408.006.000</t>
  </si>
  <si>
    <t>03.409.001.000</t>
  </si>
  <si>
    <t>03.409.002.000</t>
  </si>
  <si>
    <t>03.409.003.000</t>
  </si>
  <si>
    <t>03.409.004.000</t>
  </si>
  <si>
    <t>03.409.005.000</t>
  </si>
  <si>
    <t>03.409.006.000</t>
  </si>
  <si>
    <t>03.409.007.000</t>
  </si>
  <si>
    <t>03.409.008.000</t>
  </si>
  <si>
    <t>03.409.009.000</t>
  </si>
  <si>
    <t>03.409.010.000</t>
  </si>
  <si>
    <t>03.409.011.000</t>
  </si>
  <si>
    <t>03.409.012.000</t>
  </si>
  <si>
    <t>03.410.001.000</t>
  </si>
  <si>
    <t>03.410.002.000</t>
  </si>
  <si>
    <t>03.410.003.000</t>
  </si>
  <si>
    <t>03.410.004.000</t>
  </si>
  <si>
    <t>03.410.005.000</t>
  </si>
  <si>
    <t>03.410.006.000</t>
  </si>
  <si>
    <t>03.410.007.000</t>
  </si>
  <si>
    <t>03.410.008.000</t>
  </si>
  <si>
    <t>03.411.001.000</t>
  </si>
  <si>
    <t>03.413.001.000</t>
  </si>
  <si>
    <t>03.416.001.000</t>
  </si>
  <si>
    <t>03.415.001.000</t>
  </si>
  <si>
    <t>03.415.002.000</t>
  </si>
  <si>
    <t>03.415.003.000</t>
  </si>
  <si>
    <t>03.415.004.000</t>
  </si>
  <si>
    <t>03.415.005.000</t>
  </si>
  <si>
    <t>03.415.006.000</t>
  </si>
  <si>
    <t>03.415.007.000</t>
  </si>
  <si>
    <t>03.415.008.000</t>
  </si>
  <si>
    <t>03.415.009.000</t>
  </si>
  <si>
    <t>03.417.001.000</t>
  </si>
  <si>
    <t>03.417.002.000</t>
  </si>
  <si>
    <t>03.417.003.000</t>
  </si>
  <si>
    <t>03.417.004.000</t>
  </si>
  <si>
    <t>03.417.005.000</t>
  </si>
  <si>
    <t>03.417.006.000</t>
  </si>
  <si>
    <t>03.414.001.000</t>
  </si>
  <si>
    <t>03.414.002.000</t>
  </si>
  <si>
    <t>03.414.003.000</t>
  </si>
  <si>
    <t>03.414.004.000</t>
  </si>
  <si>
    <t>03.414.005.000</t>
  </si>
  <si>
    <t>03.414.006.000</t>
  </si>
  <si>
    <t>03.414.007.000</t>
  </si>
  <si>
    <t>03.414.008.000</t>
  </si>
  <si>
    <t>03.414.009.000</t>
  </si>
  <si>
    <t>03.414.010.000</t>
  </si>
  <si>
    <t>03.412.001.000</t>
  </si>
  <si>
    <t>03.412.002.000</t>
  </si>
  <si>
    <t>03.412.003.000</t>
  </si>
  <si>
    <t>03.412.004.000</t>
  </si>
  <si>
    <t>03.412.005.000</t>
  </si>
  <si>
    <t>03.412.006.000</t>
  </si>
  <si>
    <t>03.412.007.000</t>
  </si>
  <si>
    <t>03.412.008.000</t>
  </si>
  <si>
    <t>03.412.009.000</t>
  </si>
  <si>
    <t>03.412.010.000</t>
  </si>
  <si>
    <t>03.412.011.000</t>
  </si>
  <si>
    <t>03.412.012.000</t>
  </si>
  <si>
    <t>03.412.013.000</t>
  </si>
  <si>
    <t>03.412.014.000</t>
  </si>
  <si>
    <t>03.412.015.000</t>
  </si>
  <si>
    <t>03.412.016.000</t>
  </si>
  <si>
    <t>03.412.017.000</t>
  </si>
  <si>
    <t>03.412.018.000</t>
  </si>
  <si>
    <t>03.412.019.000</t>
  </si>
  <si>
    <t>03.412.020.000</t>
  </si>
  <si>
    <t>03.412.021.000</t>
  </si>
  <si>
    <t>Jahresbericht</t>
  </si>
  <si>
    <t>Brandmeisterin</t>
  </si>
  <si>
    <t>Oberbrandmeisterin</t>
  </si>
  <si>
    <t>03.101.000.000</t>
  </si>
  <si>
    <t>03.102.000.000</t>
  </si>
  <si>
    <t>03.104.000.000</t>
  </si>
  <si>
    <t>03.103.000.000</t>
  </si>
  <si>
    <t>03.105.000.000</t>
  </si>
  <si>
    <t>03.107.000.000</t>
  </si>
  <si>
    <t>03.108.000.000</t>
  </si>
  <si>
    <t>03.109.000.000</t>
  </si>
  <si>
    <t>03.110.000.000</t>
  </si>
  <si>
    <t>03.111.000.000</t>
  </si>
  <si>
    <t>03.202.000.000</t>
  </si>
  <si>
    <t>03.203.000.000</t>
  </si>
  <si>
    <t>03.205.000.000</t>
  </si>
  <si>
    <t>03.206.000.000</t>
  </si>
  <si>
    <t>03.207.000.000</t>
  </si>
  <si>
    <t>03.106.000.000</t>
  </si>
  <si>
    <t>03.208.000.000</t>
  </si>
  <si>
    <t>03.301.000.000</t>
  </si>
  <si>
    <t>03.302.000.000</t>
  </si>
  <si>
    <t>03.201.000.000</t>
  </si>
  <si>
    <t>03.303.000.000</t>
  </si>
  <si>
    <t>03.304.000.000</t>
  </si>
  <si>
    <t>03.305.000.000</t>
  </si>
  <si>
    <t>03.306.000.000</t>
  </si>
  <si>
    <t>03.307.000.000</t>
  </si>
  <si>
    <t>03.308.000.000</t>
  </si>
  <si>
    <t>03.309.000.000</t>
  </si>
  <si>
    <t>03.310.000.000</t>
  </si>
  <si>
    <t>03.311.000.000</t>
  </si>
  <si>
    <t>03.401.000.000</t>
  </si>
  <si>
    <t>03.402.000.000</t>
  </si>
  <si>
    <t>03.403.000.000</t>
  </si>
  <si>
    <t>03.404.000.000</t>
  </si>
  <si>
    <t>03.405.000.000</t>
  </si>
  <si>
    <t>03.406.000.000</t>
  </si>
  <si>
    <t>03.407.000.000</t>
  </si>
  <si>
    <t>03.408.000.000</t>
  </si>
  <si>
    <t>03.409.000.000</t>
  </si>
  <si>
    <t>03.410.000.000</t>
  </si>
  <si>
    <t>03.411.000.000</t>
  </si>
  <si>
    <t>03.412.000.000</t>
  </si>
  <si>
    <t>03.413.000.000</t>
  </si>
  <si>
    <t>03.414.000.000</t>
  </si>
  <si>
    <t>03.415.000.000</t>
  </si>
  <si>
    <t>03.416.000.000</t>
  </si>
  <si>
    <t>03.417.000.000</t>
  </si>
  <si>
    <t xml:space="preserve">          </t>
  </si>
  <si>
    <t xml:space="preserve">JF hat sich beteiligt an: </t>
  </si>
  <si>
    <t xml:space="preserve">Jugendpol. Aktivitäten </t>
  </si>
  <si>
    <t xml:space="preserve">Natur-/Umweltschutz </t>
  </si>
  <si>
    <t xml:space="preserve">Internationale Jugendarbeit </t>
  </si>
  <si>
    <t xml:space="preserve">Bildungsveranstaltungen </t>
  </si>
  <si>
    <t>Teilnehmer/innen der JF Mitglieder an Fortbildungen</t>
  </si>
  <si>
    <t>Zusätzlicher Zeitaufwand für alle JFW/JGrl/Betreuer/Ausbilder usw. in Stunden.</t>
  </si>
  <si>
    <t>JF hat sich beteiligt an:</t>
  </si>
  <si>
    <r>
      <t xml:space="preserve">in der Tabelle - </t>
    </r>
    <r>
      <rPr>
        <b/>
        <sz val="10"/>
        <color indexed="12"/>
        <rFont val="Arial"/>
        <family val="2"/>
      </rPr>
      <t>Std für ü. ö. Ausschüsse</t>
    </r>
    <r>
      <rPr>
        <sz val="10"/>
        <rFont val="Arial"/>
        <family val="2"/>
      </rPr>
      <t xml:space="preserve"> - die Stunden der Ausschussmitglieder erfassen.</t>
    </r>
  </si>
  <si>
    <t>Bodenwerder - Polle</t>
  </si>
  <si>
    <t>Eschershausen - Stadtoldendorf</t>
  </si>
  <si>
    <t>davon mit Migrationshintergrund</t>
  </si>
  <si>
    <t>Land Hadeln</t>
  </si>
  <si>
    <t>03.000.000.000</t>
  </si>
  <si>
    <t>01.000.000.000</t>
  </si>
  <si>
    <t>02.000.000.000</t>
  </si>
  <si>
    <t>04.000.000.000</t>
  </si>
  <si>
    <t>05.000.000.000</t>
  </si>
  <si>
    <t>06.000.000.000</t>
  </si>
  <si>
    <t>07.000.000.000</t>
  </si>
  <si>
    <t>08.000.000.000</t>
  </si>
  <si>
    <t>09.000.000.000</t>
  </si>
  <si>
    <t>11.000.000.000</t>
  </si>
  <si>
    <t>12.000.000.000</t>
  </si>
  <si>
    <t>13.000.000.000</t>
  </si>
  <si>
    <t>10.000.000.000</t>
  </si>
  <si>
    <t>14.000.000.000</t>
  </si>
  <si>
    <t>15.000.000.000</t>
  </si>
  <si>
    <t>16.000.000.000</t>
  </si>
  <si>
    <t>Zusätzlicher Zeitaufwand für Leitungsmitglieder/Ausbilder usw. in Stunden.</t>
  </si>
  <si>
    <t>LJFW seit:</t>
  </si>
  <si>
    <t>Stadtteil</t>
  </si>
  <si>
    <t>Bereich</t>
  </si>
  <si>
    <t>Land</t>
  </si>
  <si>
    <t>Bei Rückfragen Email an:</t>
  </si>
  <si>
    <t>(Gemeinde / Stadt / Stadtteil / Bereich)</t>
  </si>
  <si>
    <t>03.100.000.000</t>
  </si>
  <si>
    <t>03.200.000.000</t>
  </si>
  <si>
    <t>03.300.000.000</t>
  </si>
  <si>
    <t>03.400.000.000</t>
  </si>
  <si>
    <t>Weser-Ems</t>
  </si>
  <si>
    <t>unter 6</t>
  </si>
  <si>
    <t xml:space="preserve"> verliehen Jugendflamme Stufe I </t>
  </si>
  <si>
    <t xml:space="preserve"> verliehen Jugendflamme Stufe II </t>
  </si>
  <si>
    <t xml:space="preserve"> verliehen Jugendflamme Stufe III </t>
  </si>
  <si>
    <t>davon Mitglieder mit Migrationshintergrund</t>
  </si>
  <si>
    <t xml:space="preserve">weibliche Mitglieder                              bei   ja=1 </t>
  </si>
  <si>
    <t xml:space="preserve">Mitglieder mit Migrationshintergrund     bei   ja=1 </t>
  </si>
  <si>
    <t xml:space="preserve">Vor-/Nachbereitung </t>
  </si>
  <si>
    <t xml:space="preserve">Sitzungen/Tagungen </t>
  </si>
  <si>
    <t xml:space="preserve">eigene Aus-/Fortbildung </t>
  </si>
  <si>
    <t xml:space="preserve">Gesamt </t>
  </si>
  <si>
    <t>.auf Kreis-</t>
  </si>
  <si>
    <t>.auf Bezirks-</t>
  </si>
  <si>
    <t>.auf Landes- u.</t>
  </si>
  <si>
    <t>.auf Gemeinde-</t>
  </si>
  <si>
    <t xml:space="preserve">Der/die JFW wird unterstützt von </t>
  </si>
  <si>
    <t xml:space="preserve">email JFW </t>
  </si>
  <si>
    <t xml:space="preserve">davon mit Migrationshintergrund </t>
  </si>
  <si>
    <t xml:space="preserve">mit weibliche Mitglieder </t>
  </si>
  <si>
    <t xml:space="preserve">Mitglieder mit Migrationshintergrund </t>
  </si>
  <si>
    <t>Formularstand: 15.02.2014</t>
  </si>
  <si>
    <t>Berichtsjahr</t>
  </si>
  <si>
    <t>Amt</t>
  </si>
  <si>
    <t/>
  </si>
  <si>
    <t>Mecklenburgische Seenplatte</t>
  </si>
  <si>
    <t>Malchin am Kummerower See</t>
  </si>
  <si>
    <t>2022</t>
  </si>
  <si>
    <t>31.12.2022</t>
  </si>
  <si>
    <t>26.12.2022</t>
  </si>
  <si>
    <t>13.071.153.000</t>
  </si>
  <si>
    <t xml:space="preserve">  </t>
  </si>
  <si>
    <t>Jahresbericht der Jugendfeuerwehr</t>
  </si>
  <si>
    <t>13.071.000.000</t>
  </si>
  <si>
    <t xml:space="preserve">Jugendfeuerwehr </t>
  </si>
  <si>
    <t>Malchin</t>
  </si>
  <si>
    <t xml:space="preserve">Kreis </t>
  </si>
  <si>
    <t>19.12.2022</t>
  </si>
  <si>
    <t xml:space="preserve">in der Jugendfeuerwehr gibt es </t>
  </si>
  <si>
    <t>01.09.1991</t>
  </si>
  <si>
    <t>weibliche Mitglieder                                   bei   ja=1</t>
  </si>
  <si>
    <t>Mitglieder mit Migrationshintergrund      bei   ja=1</t>
  </si>
  <si>
    <t>am 31.12.2021</t>
  </si>
  <si>
    <t>Gesamtzahl am 31.12.2022</t>
  </si>
  <si>
    <t>am 31.12.2022</t>
  </si>
  <si>
    <t xml:space="preserve"> verliehen Jugendflamme Stufe I</t>
  </si>
  <si>
    <t xml:space="preserve"> verliehen Jugendflamme Stufe II</t>
  </si>
  <si>
    <t xml:space="preserve"> verliehen Jugendflamme Stufe III</t>
  </si>
  <si>
    <t xml:space="preserve">Gemeindeebene </t>
  </si>
  <si>
    <t xml:space="preserve">Kreisebene </t>
  </si>
  <si>
    <t xml:space="preserve">Bezirksebene </t>
  </si>
  <si>
    <t xml:space="preserve">Landes/Bundes-ebene </t>
  </si>
  <si>
    <t xml:space="preserve"> stv. JFW, JGrL, Betreuern, Helfern</t>
  </si>
  <si>
    <t xml:space="preserve"> aktive bis einschließlich 26 Jahre</t>
  </si>
  <si>
    <t xml:space="preserve"> aktive Mitglieder insgesamt</t>
  </si>
  <si>
    <t>Giese</t>
  </si>
  <si>
    <t>René</t>
  </si>
  <si>
    <t>17.11.1973</t>
  </si>
  <si>
    <t>Hauptbrandmeister</t>
  </si>
  <si>
    <t>12.08.2019</t>
  </si>
  <si>
    <t>17139</t>
  </si>
  <si>
    <t>Am Kornbrink 53</t>
  </si>
  <si>
    <t>Formularstand: 18.03.2012</t>
  </si>
  <si>
    <t>Neukalen</t>
  </si>
  <si>
    <t>10.08.1996</t>
  </si>
  <si>
    <t>Schünemann</t>
  </si>
  <si>
    <t>Daniel</t>
  </si>
  <si>
    <t>20.11.1984</t>
  </si>
  <si>
    <t>19.12.2008</t>
  </si>
  <si>
    <t>Wedenhof 2</t>
  </si>
  <si>
    <t>13.071.153.039</t>
  </si>
  <si>
    <t>Gielow</t>
  </si>
  <si>
    <t>30.12.2022</t>
  </si>
  <si>
    <t>01.10.1990</t>
  </si>
  <si>
    <t>Kahlert</t>
  </si>
  <si>
    <t>Jenny</t>
  </si>
  <si>
    <t>07.10.1985</t>
  </si>
  <si>
    <t>01.08.2010</t>
  </si>
  <si>
    <t>Tannenstraße 10</t>
  </si>
  <si>
    <t>13.071.153.032</t>
  </si>
  <si>
    <t>Faulenrost</t>
  </si>
  <si>
    <t>01.01.1990</t>
  </si>
  <si>
    <t>André</t>
  </si>
  <si>
    <t>03.10.1989</t>
  </si>
  <si>
    <t>15.01.2011</t>
  </si>
  <si>
    <t>Schwabendorf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</si>
</sst>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2"/>
      <name val="Arial"/>
      <family val="2"/>
    </font>
    <font>
      <sz val="8"/>
      <color indexed="9"/>
      <name val="Arial"/>
      <family val="2"/>
    </font>
    <font>
      <sz val="6.5"/>
      <name val="Arial"/>
      <family val="2"/>
    </font>
    <font>
      <sz val="7"/>
      <name val="Arial"/>
      <family val="2"/>
    </font>
    <font>
      <b/>
      <sz val="6.5"/>
      <name val="Arial"/>
      <family val="2"/>
    </font>
    <font>
      <u/>
      <sz val="6.5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b/>
      <sz val="9"/>
      <color indexed="12"/>
      <name val="Tahoma"/>
      <family val="2"/>
    </font>
    <font>
      <b/>
      <sz val="9"/>
      <color indexed="10"/>
      <name val="Tahoma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6"/>
      <color indexed="12"/>
      <name val="Arial"/>
      <family val="2"/>
    </font>
    <font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7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</cellStyleXfs>
  <cellXfs count="280">
    <xf numFmtId="0" fontId="0" fillId="0" borderId="0" xfId="0"/>
    <xf numFmtId="49" fontId="4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/>
    <xf numFmtId="0" fontId="0" fillId="0" borderId="0" xfId="0" applyFill="1" applyBorder="1" applyProtection="1">
      <protection hidden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Fill="1" applyAlignment="1" applyProtection="1"/>
    <xf numFmtId="0" fontId="0" fillId="0" borderId="0" xfId="0" applyAlignment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49" fontId="8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0" fillId="0" borderId="6" xfId="0" applyFill="1" applyBorder="1" applyAlignment="1" applyProtection="1">
      <alignment horizontal="right" vertical="top" wrapText="1"/>
    </xf>
    <xf numFmtId="0" fontId="9" fillId="0" borderId="9" xfId="0" applyFont="1" applyBorder="1" applyAlignment="1" applyProtection="1"/>
    <xf numFmtId="0" fontId="0" fillId="0" borderId="9" xfId="0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Fill="1" applyAlignment="1" applyProtection="1"/>
    <xf numFmtId="0" fontId="4" fillId="0" borderId="6" xfId="0" applyFont="1" applyBorder="1" applyAlignment="1" applyProtection="1"/>
    <xf numFmtId="0" fontId="5" fillId="0" borderId="0" xfId="0" applyFont="1" applyBorder="1" applyAlignment="1" applyProtection="1"/>
    <xf numFmtId="0" fontId="0" fillId="0" borderId="6" xfId="0" applyBorder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Border="1" applyAlignment="1" applyProtection="1"/>
    <xf numFmtId="0" fontId="5" fillId="0" borderId="0" xfId="0" applyFont="1" applyFill="1" applyAlignment="1" applyProtection="1"/>
    <xf numFmtId="0" fontId="4" fillId="2" borderId="0" xfId="0" applyFont="1" applyFill="1" applyAlignment="1" applyProtection="1"/>
    <xf numFmtId="0" fontId="0" fillId="0" borderId="0" xfId="0" applyFill="1" applyBorder="1" applyAlignment="1" applyProtection="1"/>
    <xf numFmtId="0" fontId="0" fillId="0" borderId="6" xfId="0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Fill="1" applyBorder="1" applyAlignment="1" applyProtection="1"/>
    <xf numFmtId="49" fontId="3" fillId="0" borderId="6" xfId="0" applyNumberFormat="1" applyFont="1" applyBorder="1" applyAlignment="1" applyProtection="1"/>
    <xf numFmtId="0" fontId="3" fillId="0" borderId="6" xfId="0" applyFont="1" applyBorder="1" applyAlignment="1" applyProtection="1"/>
    <xf numFmtId="49" fontId="3" fillId="0" borderId="5" xfId="0" applyNumberFormat="1" applyFont="1" applyBorder="1" applyAlignment="1" applyProtection="1"/>
    <xf numFmtId="0" fontId="3" fillId="0" borderId="5" xfId="0" applyFont="1" applyBorder="1" applyAlignment="1" applyProtection="1"/>
    <xf numFmtId="0" fontId="8" fillId="0" borderId="9" xfId="0" applyFont="1" applyBorder="1" applyAlignment="1" applyProtection="1"/>
    <xf numFmtId="0" fontId="3" fillId="0" borderId="0" xfId="0" applyFont="1" applyBorder="1" applyAlignment="1" applyProtection="1"/>
    <xf numFmtId="0" fontId="20" fillId="0" borderId="0" xfId="0" applyFont="1" applyBorder="1" applyAlignment="1" applyProtection="1"/>
    <xf numFmtId="14" fontId="15" fillId="0" borderId="0" xfId="0" applyNumberFormat="1" applyFont="1" applyAlignment="1" applyProtection="1"/>
    <xf numFmtId="0" fontId="21" fillId="0" borderId="0" xfId="0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/>
    </xf>
    <xf numFmtId="0" fontId="21" fillId="0" borderId="0" xfId="0" applyFont="1" applyAlignment="1" applyProtection="1"/>
    <xf numFmtId="0" fontId="21" fillId="0" borderId="0" xfId="0" applyFont="1" applyAlignment="1" applyProtection="1">
      <alignment horizontal="right"/>
    </xf>
    <xf numFmtId="0" fontId="22" fillId="0" borderId="2" xfId="0" applyFont="1" applyBorder="1" applyAlignment="1" applyProtection="1">
      <alignment horizontal="center"/>
    </xf>
    <xf numFmtId="0" fontId="23" fillId="0" borderId="0" xfId="0" applyFont="1" applyBorder="1" applyAlignment="1" applyProtection="1"/>
    <xf numFmtId="0" fontId="23" fillId="0" borderId="10" xfId="0" applyFont="1" applyBorder="1" applyAlignment="1" applyProtection="1">
      <alignment horizontal="center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center"/>
    </xf>
    <xf numFmtId="0" fontId="21" fillId="0" borderId="0" xfId="0" applyFont="1" applyFill="1" applyAlignment="1" applyProtection="1"/>
    <xf numFmtId="0" fontId="24" fillId="0" borderId="0" xfId="0" applyFont="1" applyAlignment="1" applyProtection="1"/>
    <xf numFmtId="0" fontId="21" fillId="0" borderId="0" xfId="0" applyFont="1" applyFill="1" applyAlignment="1" applyProtection="1">
      <alignment horizontal="left"/>
    </xf>
    <xf numFmtId="0" fontId="21" fillId="2" borderId="0" xfId="0" applyFont="1" applyFill="1" applyAlignment="1" applyProtection="1"/>
    <xf numFmtId="0" fontId="22" fillId="0" borderId="0" xfId="0" applyFont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3" fillId="0" borderId="0" xfId="0" applyFont="1" applyFill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right"/>
    </xf>
    <xf numFmtId="0" fontId="23" fillId="0" borderId="0" xfId="0" applyFont="1" applyAlignment="1" applyProtection="1"/>
    <xf numFmtId="0" fontId="22" fillId="0" borderId="2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49" fontId="22" fillId="0" borderId="11" xfId="0" applyNumberFormat="1" applyFont="1" applyBorder="1" applyAlignment="1" applyProtection="1"/>
    <xf numFmtId="0" fontId="23" fillId="0" borderId="0" xfId="0" applyFont="1" applyAlignment="1" applyProtection="1">
      <alignment horizontal="left"/>
    </xf>
    <xf numFmtId="0" fontId="23" fillId="0" borderId="0" xfId="0" applyFont="1" applyFill="1" applyAlignment="1" applyProtection="1"/>
    <xf numFmtId="0" fontId="23" fillId="0" borderId="0" xfId="0" applyFont="1" applyFill="1" applyBorder="1" applyAlignment="1" applyProtection="1"/>
    <xf numFmtId="0" fontId="9" fillId="0" borderId="0" xfId="0" applyFont="1" applyAlignment="1" applyProtection="1"/>
    <xf numFmtId="0" fontId="22" fillId="0" borderId="0" xfId="0" applyFont="1" applyAlignment="1" applyProtection="1"/>
    <xf numFmtId="0" fontId="3" fillId="3" borderId="2" xfId="0" applyFont="1" applyFill="1" applyBorder="1" applyAlignment="1" applyProtection="1"/>
    <xf numFmtId="0" fontId="22" fillId="0" borderId="0" xfId="0" applyFont="1" applyFill="1" applyAlignment="1" applyProtection="1">
      <alignment horizontal="right"/>
    </xf>
    <xf numFmtId="0" fontId="25" fillId="0" borderId="9" xfId="0" applyFont="1" applyBorder="1" applyAlignment="1" applyProtection="1"/>
    <xf numFmtId="0" fontId="25" fillId="0" borderId="0" xfId="0" applyFont="1" applyAlignment="1" applyProtection="1">
      <alignment horizontal="right"/>
    </xf>
    <xf numFmtId="0" fontId="25" fillId="0" borderId="0" xfId="0" applyFont="1" applyBorder="1" applyAlignment="1" applyProtection="1"/>
    <xf numFmtId="0" fontId="25" fillId="0" borderId="0" xfId="0" applyFont="1" applyBorder="1" applyAlignment="1" applyProtection="1">
      <alignment horizontal="right"/>
    </xf>
    <xf numFmtId="14" fontId="20" fillId="0" borderId="0" xfId="0" applyNumberFormat="1" applyFont="1" applyBorder="1" applyAlignment="1" applyProtection="1"/>
    <xf numFmtId="0" fontId="7" fillId="0" borderId="0" xfId="0" applyFont="1" applyAlignment="1" applyProtection="1"/>
    <xf numFmtId="0" fontId="14" fillId="0" borderId="6" xfId="0" applyFont="1" applyBorder="1" applyAlignment="1" applyProtection="1"/>
    <xf numFmtId="0" fontId="7" fillId="0" borderId="0" xfId="0" applyFont="1" applyBorder="1" applyAlignment="1" applyProtection="1"/>
    <xf numFmtId="0" fontId="7" fillId="0" borderId="10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22" fillId="0" borderId="2" xfId="0" applyFont="1" applyBorder="1" applyAlignment="1" applyProtection="1"/>
    <xf numFmtId="0" fontId="14" fillId="0" borderId="0" xfId="0" applyFont="1" applyBorder="1" applyAlignment="1" applyProtection="1"/>
    <xf numFmtId="0" fontId="14" fillId="0" borderId="3" xfId="0" applyFont="1" applyBorder="1" applyAlignment="1" applyProtection="1"/>
    <xf numFmtId="0" fontId="7" fillId="0" borderId="0" xfId="0" applyFont="1" applyAlignment="1" applyProtection="1">
      <alignment horizontal="center"/>
    </xf>
    <xf numFmtId="0" fontId="22" fillId="0" borderId="0" xfId="0" applyFont="1" applyFill="1" applyAlignment="1" applyProtection="1"/>
    <xf numFmtId="0" fontId="22" fillId="0" borderId="0" xfId="0" applyFont="1" applyFill="1" applyAlignment="1" applyProtection="1">
      <alignment horizontal="left"/>
    </xf>
    <xf numFmtId="0" fontId="22" fillId="2" borderId="0" xfId="0" applyFont="1" applyFill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Alignment="1" applyProtection="1">
      <alignment horizontal="right" vertical="top"/>
    </xf>
    <xf numFmtId="0" fontId="14" fillId="2" borderId="6" xfId="0" applyFont="1" applyFill="1" applyBorder="1" applyAlignment="1" applyProtection="1">
      <alignment horizontal="center"/>
    </xf>
    <xf numFmtId="14" fontId="4" fillId="0" borderId="0" xfId="0" applyNumberFormat="1" applyFont="1" applyAlignment="1" applyProtection="1"/>
    <xf numFmtId="49" fontId="7" fillId="0" borderId="0" xfId="0" applyNumberFormat="1" applyFont="1" applyAlignment="1" applyProtection="1">
      <alignment horizontal="right"/>
    </xf>
    <xf numFmtId="0" fontId="14" fillId="0" borderId="12" xfId="0" applyFont="1" applyBorder="1" applyAlignment="1" applyProtection="1"/>
    <xf numFmtId="0" fontId="29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14" fontId="9" fillId="0" borderId="1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9" fillId="0" borderId="0" xfId="0" applyFont="1" applyBorder="1" applyAlignment="1" applyProtection="1">
      <alignment horizontal="right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4" fontId="9" fillId="0" borderId="13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49" fontId="15" fillId="0" borderId="6" xfId="0" applyNumberFormat="1" applyFont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49" fontId="9" fillId="0" borderId="0" xfId="0" applyNumberFormat="1" applyFont="1" applyAlignment="1" applyProtection="1">
      <alignment horizontal="right"/>
      <protection hidden="1"/>
    </xf>
    <xf numFmtId="49" fontId="15" fillId="0" borderId="5" xfId="0" applyNumberFormat="1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0" fillId="0" borderId="0" xfId="1" applyAlignment="1" applyProtection="1">
      <protection hidden="1"/>
    </xf>
    <xf numFmtId="0" fontId="3" fillId="0" borderId="2" xfId="0" applyNumberFormat="1" applyFont="1" applyBorder="1" applyAlignment="1" applyProtection="1"/>
    <xf numFmtId="0" fontId="3" fillId="0" borderId="2" xfId="0" applyFont="1" applyBorder="1" applyAlignment="1" applyProtection="1"/>
    <xf numFmtId="0" fontId="29" fillId="0" borderId="0" xfId="0" applyFont="1" applyAlignment="1" applyProtection="1"/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0" fillId="0" borderId="0" xfId="0" applyProtection="1"/>
    <xf numFmtId="0" fontId="22" fillId="0" borderId="7" xfId="0" applyFont="1" applyBorder="1" applyAlignment="1" applyProtection="1"/>
    <xf numFmtId="49" fontId="22" fillId="0" borderId="6" xfId="0" applyNumberFormat="1" applyFont="1" applyBorder="1" applyAlignment="1" applyProtection="1"/>
    <xf numFmtId="0" fontId="22" fillId="0" borderId="6" xfId="0" applyFont="1" applyBorder="1" applyAlignment="1" applyProtection="1"/>
    <xf numFmtId="49" fontId="22" fillId="0" borderId="5" xfId="0" applyNumberFormat="1" applyFont="1" applyBorder="1" applyAlignment="1" applyProtection="1">
      <alignment horizontal="left"/>
    </xf>
    <xf numFmtId="0" fontId="22" fillId="0" borderId="5" xfId="0" applyFont="1" applyBorder="1" applyAlignment="1" applyProtection="1"/>
    <xf numFmtId="0" fontId="22" fillId="0" borderId="6" xfId="0" applyFont="1" applyBorder="1" applyAlignment="1" applyProtection="1">
      <alignment horizontal="left"/>
    </xf>
    <xf numFmtId="0" fontId="15" fillId="0" borderId="0" xfId="0" applyFont="1" applyAlignment="1" applyProtection="1">
      <alignment horizontal="right"/>
      <protection hidden="1"/>
    </xf>
    <xf numFmtId="0" fontId="30" fillId="3" borderId="16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30" fillId="3" borderId="6" xfId="0" applyFont="1" applyFill="1" applyBorder="1" applyProtection="1">
      <protection hidden="1"/>
    </xf>
    <xf numFmtId="0" fontId="13" fillId="3" borderId="6" xfId="0" applyFont="1" applyFill="1" applyBorder="1" applyProtection="1">
      <protection hidden="1"/>
    </xf>
    <xf numFmtId="0" fontId="13" fillId="3" borderId="17" xfId="0" applyFont="1" applyFill="1" applyBorder="1" applyProtection="1">
      <protection hidden="1"/>
    </xf>
    <xf numFmtId="0" fontId="31" fillId="0" borderId="0" xfId="0" applyFont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32" fillId="0" borderId="0" xfId="2" applyFont="1" applyFill="1" applyBorder="1" applyAlignment="1">
      <alignment horizontal="right"/>
    </xf>
    <xf numFmtId="0" fontId="32" fillId="0" borderId="0" xfId="2" applyFont="1" applyFill="1" applyBorder="1" applyAlignment="1">
      <alignment horizontal="left"/>
    </xf>
    <xf numFmtId="0" fontId="32" fillId="0" borderId="0" xfId="3" applyFont="1" applyFill="1" applyBorder="1" applyAlignment="1">
      <alignment horizontal="right"/>
    </xf>
    <xf numFmtId="0" fontId="32" fillId="0" borderId="0" xfId="3" applyFont="1" applyFill="1" applyBorder="1" applyAlignment="1">
      <alignment horizontal="left"/>
    </xf>
    <xf numFmtId="49" fontId="15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0" fontId="34" fillId="0" borderId="0" xfId="0" applyFont="1" applyAlignment="1" applyProtection="1"/>
    <xf numFmtId="0" fontId="35" fillId="0" borderId="0" xfId="0" applyFont="1" applyProtection="1">
      <protection hidden="1"/>
    </xf>
    <xf numFmtId="0" fontId="22" fillId="0" borderId="0" xfId="0" applyFont="1" applyAlignment="1" applyProtection="1">
      <alignment horizontal="right"/>
    </xf>
    <xf numFmtId="0" fontId="22" fillId="2" borderId="1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/>
    <xf numFmtId="0" fontId="37" fillId="0" borderId="18" xfId="0" applyFont="1" applyBorder="1" applyAlignment="1" applyProtection="1">
      <alignment horizontal="left"/>
    </xf>
    <xf numFmtId="0" fontId="38" fillId="0" borderId="0" xfId="0" applyFont="1" applyFill="1" applyAlignment="1" applyProtection="1">
      <alignment horizontal="center" wrapText="1"/>
    </xf>
    <xf numFmtId="49" fontId="0" fillId="0" borderId="0" xfId="0" applyNumberFormat="1" applyBorder="1" applyProtection="1"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4" fontId="22" fillId="0" borderId="9" xfId="0" applyNumberFormat="1" applyFont="1" applyBorder="1" applyAlignment="1" applyProtection="1">
      <alignment horizontal="center"/>
    </xf>
    <xf numFmtId="0" fontId="22" fillId="2" borderId="2" xfId="0" applyFont="1" applyFill="1" applyBorder="1" applyAlignment="1" applyProtection="1">
      <alignment horizontal="center"/>
    </xf>
    <xf numFmtId="0" fontId="22" fillId="2" borderId="2" xfId="0" applyFont="1" applyFill="1" applyBorder="1" applyAlignment="1" applyProtection="1"/>
    <xf numFmtId="0" fontId="22" fillId="0" borderId="19" xfId="0" applyFont="1" applyFill="1" applyBorder="1" applyAlignment="1" applyProtection="1">
      <alignment horizontal="center"/>
    </xf>
    <xf numFmtId="0" fontId="22" fillId="0" borderId="11" xfId="0" applyFont="1" applyBorder="1" applyAlignment="1" applyProtection="1"/>
    <xf numFmtId="49" fontId="22" fillId="0" borderId="5" xfId="0" applyNumberFormat="1" applyFont="1" applyBorder="1" applyAlignment="1" applyProtection="1"/>
    <xf numFmtId="0" fontId="22" fillId="0" borderId="0" xfId="0" applyFont="1" applyFill="1" applyBorder="1" applyAlignment="1" applyProtection="1"/>
    <xf numFmtId="0" fontId="0" fillId="0" borderId="11" xfId="0" applyBorder="1" applyAlignment="1" applyProtection="1">
      <alignment horizontal="right"/>
    </xf>
    <xf numFmtId="0" fontId="21" fillId="0" borderId="8" xfId="0" applyFont="1" applyBorder="1" applyAlignment="1" applyProtection="1">
      <alignment horizontal="right"/>
    </xf>
    <xf numFmtId="0" fontId="21" fillId="2" borderId="8" xfId="0" applyFont="1" applyFill="1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7" fillId="0" borderId="21" xfId="0" applyFont="1" applyBorder="1" applyAlignment="1" applyProtection="1">
      <alignment horizontal="right"/>
    </xf>
    <xf numFmtId="14" fontId="7" fillId="0" borderId="0" xfId="0" applyNumberFormat="1" applyFont="1" applyBorder="1" applyAlignment="1" applyProtection="1">
      <alignment horizontal="right"/>
    </xf>
    <xf numFmtId="0" fontId="22" fillId="0" borderId="0" xfId="0" applyFont="1" applyBorder="1" applyAlignment="1" applyProtection="1"/>
    <xf numFmtId="0" fontId="7" fillId="0" borderId="0" xfId="0" applyNumberFormat="1" applyFont="1" applyBorder="1" applyAlignment="1" applyProtection="1">
      <alignment horizontal="right"/>
    </xf>
    <xf numFmtId="0" fontId="25" fillId="0" borderId="0" xfId="0" applyFont="1" applyAlignment="1" applyProtection="1"/>
    <xf numFmtId="0" fontId="6" fillId="0" borderId="18" xfId="0" applyFont="1" applyFill="1" applyBorder="1" applyAlignment="1" applyProtection="1"/>
    <xf numFmtId="0" fontId="0" fillId="0" borderId="5" xfId="0" applyFill="1" applyBorder="1" applyAlignment="1" applyProtection="1"/>
    <xf numFmtId="0" fontId="0" fillId="0" borderId="22" xfId="0" applyBorder="1" applyAlignment="1" applyProtection="1"/>
    <xf numFmtId="49" fontId="0" fillId="0" borderId="18" xfId="0" applyNumberFormat="1" applyBorder="1" applyAlignment="1" applyProtection="1"/>
    <xf numFmtId="49" fontId="0" fillId="0" borderId="5" xfId="0" applyNumberFormat="1" applyBorder="1" applyAlignment="1" applyProtection="1">
      <alignment horizontal="center"/>
    </xf>
    <xf numFmtId="0" fontId="39" fillId="0" borderId="13" xfId="0" applyFont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right"/>
    </xf>
    <xf numFmtId="0" fontId="4" fillId="0" borderId="7" xfId="0" applyFont="1" applyBorder="1" applyAlignment="1" applyProtection="1"/>
    <xf numFmtId="0" fontId="21" fillId="0" borderId="0" xfId="0" applyFont="1" applyFill="1" applyBorder="1" applyAlignment="1" applyProtection="1"/>
    <xf numFmtId="14" fontId="22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40" fillId="0" borderId="0" xfId="0" applyFont="1" applyAlignment="1" applyProtection="1">
      <alignment horizontal="right"/>
    </xf>
    <xf numFmtId="0" fontId="0" fillId="0" borderId="11" xfId="0" applyBorder="1" applyAlignment="1" applyProtection="1"/>
    <xf numFmtId="49" fontId="0" fillId="0" borderId="7" xfId="0" applyNumberFormat="1" applyBorder="1" applyAlignment="1" applyProtection="1">
      <alignment horizontal="right" vertical="center"/>
    </xf>
    <xf numFmtId="0" fontId="16" fillId="0" borderId="11" xfId="0" applyFont="1" applyBorder="1" applyAlignment="1" applyProtection="1"/>
    <xf numFmtId="0" fontId="6" fillId="0" borderId="7" xfId="0" applyFont="1" applyBorder="1" applyAlignment="1" applyProtection="1">
      <alignment horizontal="center"/>
    </xf>
    <xf numFmtId="0" fontId="23" fillId="0" borderId="23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23" fillId="0" borderId="24" xfId="0" applyFont="1" applyBorder="1" applyAlignment="1" applyProtection="1">
      <alignment horizontal="right"/>
    </xf>
    <xf numFmtId="0" fontId="3" fillId="0" borderId="8" xfId="0" applyFont="1" applyBorder="1" applyAlignment="1" applyProtection="1"/>
    <xf numFmtId="0" fontId="39" fillId="0" borderId="1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22" fillId="0" borderId="0" xfId="0" applyFont="1" applyFill="1" applyAlignment="1" applyProtection="1">
      <alignment horizontal="right" vertical="top" wrapText="1"/>
    </xf>
    <xf numFmtId="0" fontId="22" fillId="0" borderId="8" xfId="0" applyFont="1" applyBorder="1" applyAlignment="1" applyProtection="1">
      <alignment horizontal="right"/>
    </xf>
    <xf numFmtId="0" fontId="22" fillId="2" borderId="8" xfId="0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22" fillId="0" borderId="8" xfId="0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center"/>
    </xf>
    <xf numFmtId="49" fontId="22" fillId="0" borderId="4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>
      <alignment horizontal="center"/>
    </xf>
    <xf numFmtId="49" fontId="22" fillId="0" borderId="1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49" fontId="9" fillId="0" borderId="18" xfId="0" applyNumberFormat="1" applyFont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protection hidden="1"/>
    </xf>
    <xf numFmtId="49" fontId="9" fillId="0" borderId="5" xfId="0" applyNumberFormat="1" applyFont="1" applyBorder="1" applyAlignme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protection hidden="1"/>
    </xf>
    <xf numFmtId="49" fontId="9" fillId="0" borderId="6" xfId="0" applyNumberFormat="1" applyFont="1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0" xfId="0"/>
    <xf numFmtId="0" fontId="6" fillId="0" borderId="18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9" fillId="0" borderId="18" xfId="0" applyNumberFormat="1" applyFont="1" applyBorder="1" applyAlignment="1" applyProtection="1">
      <alignment horizontal="center" vertical="center"/>
      <protection hidden="1"/>
    </xf>
    <xf numFmtId="49" fontId="9" fillId="0" borderId="22" xfId="0" applyNumberFormat="1" applyFont="1" applyBorder="1" applyAlignment="1" applyProtection="1">
      <alignment horizontal="center" vertical="center"/>
      <protection hidden="1"/>
    </xf>
    <xf numFmtId="0" fontId="36" fillId="3" borderId="16" xfId="0" applyFont="1" applyFill="1" applyBorder="1" applyAlignment="1" applyProtection="1">
      <protection hidden="1"/>
    </xf>
    <xf numFmtId="0" fontId="36" fillId="3" borderId="6" xfId="0" applyFont="1" applyFill="1" applyBorder="1" applyAlignment="1" applyProtection="1">
      <protection hidden="1"/>
    </xf>
    <xf numFmtId="0" fontId="36" fillId="3" borderId="17" xfId="0" applyFont="1" applyFill="1" applyBorder="1" applyAlignment="1" applyProtection="1">
      <protection hidden="1"/>
    </xf>
    <xf numFmtId="0" fontId="13" fillId="3" borderId="25" xfId="0" applyFont="1" applyFill="1" applyBorder="1" applyAlignment="1" applyProtection="1">
      <protection hidden="1"/>
    </xf>
    <xf numFmtId="0" fontId="13" fillId="3" borderId="26" xfId="0" applyFont="1" applyFill="1" applyBorder="1" applyAlignment="1" applyProtection="1">
      <protection hidden="1"/>
    </xf>
    <xf numFmtId="0" fontId="13" fillId="3" borderId="27" xfId="0" applyFont="1" applyFill="1" applyBorder="1" applyAlignment="1" applyProtection="1">
      <protection hidden="1"/>
    </xf>
    <xf numFmtId="0" fontId="9" fillId="0" borderId="6" xfId="0" applyFont="1" applyBorder="1" applyAlignment="1" applyProtection="1">
      <protection hidden="1"/>
    </xf>
    <xf numFmtId="0" fontId="15" fillId="0" borderId="18" xfId="1" applyFont="1" applyBorder="1" applyAlignment="1" applyProtection="1">
      <protection hidden="1"/>
    </xf>
    <xf numFmtId="0" fontId="15" fillId="0" borderId="22" xfId="0" applyFont="1" applyBorder="1" applyAlignment="1" applyProtection="1">
      <protection hidden="1"/>
    </xf>
    <xf numFmtId="0" fontId="36" fillId="3" borderId="15" xfId="0" applyFont="1" applyFill="1" applyBorder="1" applyAlignment="1" applyProtection="1">
      <protection hidden="1"/>
    </xf>
    <xf numFmtId="0" fontId="36" fillId="3" borderId="0" xfId="0" applyFont="1" applyFill="1" applyBorder="1" applyAlignment="1" applyProtection="1">
      <protection hidden="1"/>
    </xf>
    <xf numFmtId="0" fontId="36" fillId="3" borderId="14" xfId="0" applyFont="1" applyFill="1" applyBorder="1" applyAlignment="1" applyProtection="1">
      <protection hidden="1"/>
    </xf>
  </cellXfs>
  <cellStyles count="4">
    <cellStyle name="Link" xfId="1" builtinId="8"/>
    <cellStyle name="Standard" xfId="0" builtinId="0"/>
    <cellStyle name="Standard_Tabelle1" xfId="2" xr:uid="{00000000-0005-0000-0000-000002000000}"/>
    <cellStyle name="Standard_Tabelle2" xfId="3" xr:uid="{00000000-0005-0000-0000-000003000000}"/>
  </cellStyles>
  <dxfs count="9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worksheet" Target="worksheets/sheet33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8" Type="http://schemas.openxmlformats.org/officeDocument/2006/relationships/worksheet" Target="worksheets/sheet5.xml"/><Relationship Id="rId3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8189300411522639E-2"/>
          <c:y val="0.14925373134328357"/>
          <c:w val="0.87654320987654322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gesamt!$F$15:$F$29</c:f>
              <c:strCache>
                <c:ptCount val="15"/>
                <c:pt idx="0">
                  <c:v>unter 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über 18</c:v>
                </c:pt>
              </c:strCache>
            </c:strRef>
          </c:cat>
          <c:val>
            <c:numRef>
              <c:f>gesamt!$I$15:$I$29</c:f>
              <c:numCache>
                <c:formatCode>General</c:formatCode>
                <c:ptCount val="15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11</c:v>
                </c:pt>
                <c:pt idx="4">
                  <c:v>11</c:v>
                </c:pt>
                <c:pt idx="5">
                  <c:v>16</c:v>
                </c:pt>
                <c:pt idx="6">
                  <c:v>9</c:v>
                </c:pt>
                <c:pt idx="7">
                  <c:v>11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0-485F-8C32-4BC31CCE8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689584"/>
        <c:axId val="1"/>
        <c:axId val="0"/>
      </c:bar3DChart>
      <c:catAx>
        <c:axId val="15868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in Jahren</a:t>
                </a:r>
              </a:p>
            </c:rich>
          </c:tx>
          <c:layout>
            <c:manualLayout>
              <c:xMode val="edge"/>
              <c:yMode val="edge"/>
              <c:x val="0.49466536702254577"/>
              <c:y val="0.8991228292656682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Mitglieder
</a:t>
                </a:r>
              </a:p>
            </c:rich>
          </c:tx>
          <c:layout>
            <c:manualLayout>
              <c:xMode val="edge"/>
              <c:yMode val="edge"/>
              <c:x val="6.207557227493566E-2"/>
              <c:y val="0.340643217548026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8689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37168141592921E-2"/>
          <c:y val="0.14925373134328357"/>
          <c:w val="0.88938053097345138"/>
          <c:h val="0.656716417910447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(gesamt!$B$67:$D$67,gesamt!$F$67:$H$67,gesamt!$H$67)</c:f>
              <c:strCache>
                <c:ptCount val="7"/>
                <c:pt idx="0">
                  <c:v>unter 18</c:v>
                </c:pt>
                <c:pt idx="1">
                  <c:v>18-27 Jahre</c:v>
                </c:pt>
                <c:pt idx="2">
                  <c:v>28-35 Jahre</c:v>
                </c:pt>
                <c:pt idx="3">
                  <c:v>36-45 Jahre</c:v>
                </c:pt>
                <c:pt idx="4">
                  <c:v>46-55 Jahre</c:v>
                </c:pt>
                <c:pt idx="5">
                  <c:v>ab 55 Jahre</c:v>
                </c:pt>
                <c:pt idx="6">
                  <c:v>ab 55 Jahre</c:v>
                </c:pt>
              </c:strCache>
            </c:strRef>
          </c:cat>
          <c:val>
            <c:numRef>
              <c:f>(gesamt!$B$68:$D$68,gesamt!$F$68:$H$68,gesamt!$H$68)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6-47FF-AE8B-03698BF65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699184"/>
        <c:axId val="1"/>
        <c:axId val="0"/>
      </c:bar3DChart>
      <c:catAx>
        <c:axId val="158699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der JFW</a:t>
                </a:r>
              </a:p>
            </c:rich>
          </c:tx>
          <c:layout>
            <c:manualLayout>
              <c:xMode val="edge"/>
              <c:yMode val="edge"/>
              <c:x val="0.47145669291338582"/>
              <c:y val="0.89085066764397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JFW</a:t>
                </a:r>
              </a:p>
            </c:rich>
          </c:tx>
          <c:layout>
            <c:manualLayout>
              <c:xMode val="edge"/>
              <c:yMode val="edge"/>
              <c:x val="1.3274336283185841E-2"/>
              <c:y val="0.208955223880597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8699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1339712918660281E-2"/>
          <c:y val="0.14925373134328357"/>
          <c:w val="0.86602870813397126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gesamt!$L$15:$L$22</c:f>
              <c:strCache>
                <c:ptCount val="8"/>
                <c:pt idx="0">
                  <c:v>Wohnortwechsel</c:v>
                </c:pt>
                <c:pt idx="1">
                  <c:v>Schul-/Berufsausbildung</c:v>
                </c:pt>
                <c:pt idx="2">
                  <c:v>anderer Verein</c:v>
                </c:pt>
                <c:pt idx="3">
                  <c:v>stärkere andere Interessen</c:v>
                </c:pt>
                <c:pt idx="4">
                  <c:v>keine Lust mehr</c:v>
                </c:pt>
                <c:pt idx="5">
                  <c:v>kein Interesse an Übernahme</c:v>
                </c:pt>
                <c:pt idx="6">
                  <c:v>durch Ausschluss</c:v>
                </c:pt>
                <c:pt idx="7">
                  <c:v>sonstiges</c:v>
                </c:pt>
              </c:strCache>
            </c:strRef>
          </c:cat>
          <c:val>
            <c:numRef>
              <c:f>gesamt!$M$15:$M$22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9-47C6-B791-39EF03D4D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685584"/>
        <c:axId val="1"/>
        <c:axId val="0"/>
      </c:bar3DChart>
      <c:catAx>
        <c:axId val="15868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Austrittsgründe</a:t>
                </a:r>
              </a:p>
            </c:rich>
          </c:tx>
          <c:layout>
            <c:manualLayout>
              <c:xMode val="edge"/>
              <c:yMode val="edge"/>
              <c:x val="0.48348339724067557"/>
              <c:y val="0.90199067653856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Juggendlichen</a:t>
                </a:r>
              </a:p>
            </c:rich>
          </c:tx>
          <c:layout>
            <c:manualLayout>
              <c:xMode val="edge"/>
              <c:yMode val="edge"/>
              <c:x val="9.509507203383144E-2"/>
              <c:y val="0.318529870333372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8685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Alter"/>
  <sheetViews>
    <sheetView zoomScale="85" workbookViewId="0"/>
  </sheetViews>
  <sheetProtection password="CC14" content="1" objects="1"/>
  <pageMargins left="0.36" right="0.49" top="0.55000000000000004" bottom="0.51" header="0.35" footer="0.3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AlterJFW"/>
  <sheetViews>
    <sheetView zoomScale="85" workbookViewId="0"/>
  </sheetViews>
  <sheetProtection password="CC14" content="1" objects="1"/>
  <pageMargins left="0.49" right="0.54" top="0.41" bottom="0.39" header="0.31" footer="0.19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Austritt"/>
  <sheetViews>
    <sheetView zoomScale="93" workbookViewId="0"/>
  </sheetViews>
  <sheetProtection password="CC14" content="1" objects="1"/>
  <pageMargins left="0.54" right="0.67" top="0.59055118110236227" bottom="0.59055118110236227" header="0.62992125984251968" footer="0.62992125984251968"/>
  <pageSetup paperSize="9" orientation="landscape" horizontalDpi="300" verticalDpi="300" r:id="rId1"/>
  <headerFooter alignWithMargins="0">
    <oddFooter xml:space="preserve">&amp;RFB ÖA NRW </oddFooter>
  </headerFooter>
  <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8</xdr:col>
          <xdr:colOff>981075</xdr:colOff>
          <xdr:row>12</xdr:row>
          <xdr:rowOff>76200</xdr:rowOff>
        </xdr:to>
        <xdr:sp macro="" textlink="">
          <xdr:nvSpPr>
            <xdr:cNvPr id="109581" name="Button 13" descr="Eingabeformular&#10;Öffnen" hidden="1">
              <a:extLst>
                <a:ext uri="{63B3BB69-23CF-44E3-9099-C40C66FF867C}">
                  <a14:compatExt spid="_x0000_s109581"/>
                </a:ext>
                <a:ext uri="{FF2B5EF4-FFF2-40B4-BE49-F238E27FC236}">
                  <a16:creationId xmlns:a16="http://schemas.microsoft.com/office/drawing/2014/main" id="{00000000-0008-0000-0000-00000D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0</xdr:row>
          <xdr:rowOff>76200</xdr:rowOff>
        </xdr:from>
        <xdr:to>
          <xdr:col>8</xdr:col>
          <xdr:colOff>981075</xdr:colOff>
          <xdr:row>2</xdr:row>
          <xdr:rowOff>104775</xdr:rowOff>
        </xdr:to>
        <xdr:sp macro="" textlink="">
          <xdr:nvSpPr>
            <xdr:cNvPr id="109610" name="Button 42" hidden="1">
              <a:extLst>
                <a:ext uri="{63B3BB69-23CF-44E3-9099-C40C66FF867C}">
                  <a14:compatExt spid="_x0000_s109610"/>
                </a:ext>
                <a:ext uri="{FF2B5EF4-FFF2-40B4-BE49-F238E27FC236}">
                  <a16:creationId xmlns:a16="http://schemas.microsoft.com/office/drawing/2014/main" id="{00000000-0008-0000-0000-00002A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löschen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12</xdr:row>
          <xdr:rowOff>133350</xdr:rowOff>
        </xdr:from>
        <xdr:to>
          <xdr:col>8</xdr:col>
          <xdr:colOff>981075</xdr:colOff>
          <xdr:row>15</xdr:row>
          <xdr:rowOff>9525</xdr:rowOff>
        </xdr:to>
        <xdr:sp macro="" textlink="">
          <xdr:nvSpPr>
            <xdr:cNvPr id="109611" name="Button 43" hidden="1">
              <a:extLst>
                <a:ext uri="{63B3BB69-23CF-44E3-9099-C40C66FF867C}">
                  <a14:compatExt spid="_x0000_s109611"/>
                </a:ext>
                <a:ext uri="{FF2B5EF4-FFF2-40B4-BE49-F238E27FC236}">
                  <a16:creationId xmlns:a16="http://schemas.microsoft.com/office/drawing/2014/main" id="{00000000-0008-0000-0000-00002B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12643" name="Button 3" hidden="1">
              <a:extLst>
                <a:ext uri="{63B3BB69-23CF-44E3-9099-C40C66FF867C}">
                  <a14:compatExt spid="_x0000_s112643"/>
                </a:ext>
                <a:ext uri="{FF2B5EF4-FFF2-40B4-BE49-F238E27FC236}">
                  <a16:creationId xmlns:a16="http://schemas.microsoft.com/office/drawing/2014/main" id="{00000000-0008-0000-0900-00000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3667" name="Button 3" hidden="1">
              <a:extLst>
                <a:ext uri="{63B3BB69-23CF-44E3-9099-C40C66FF867C}">
                  <a14:compatExt spid="_x0000_s113667"/>
                </a:ext>
                <a:ext uri="{FF2B5EF4-FFF2-40B4-BE49-F238E27FC236}">
                  <a16:creationId xmlns:a16="http://schemas.microsoft.com/office/drawing/2014/main" id="{00000000-0008-0000-0A00-00000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4691" name="Button 3" hidden="1">
              <a:extLst>
                <a:ext uri="{63B3BB69-23CF-44E3-9099-C40C66FF867C}">
                  <a14:compatExt spid="_x0000_s114691"/>
                </a:ext>
                <a:ext uri="{FF2B5EF4-FFF2-40B4-BE49-F238E27FC236}">
                  <a16:creationId xmlns:a16="http://schemas.microsoft.com/office/drawing/2014/main" id="{00000000-0008-0000-0B00-00000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15715" name="Button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00000000-0008-0000-0C00-00000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6739" name="Button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00000000-0008-0000-0D00-00000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17763" name="Button 3" hidden="1">
              <a:extLst>
                <a:ext uri="{63B3BB69-23CF-44E3-9099-C40C66FF867C}">
                  <a14:compatExt spid="_x0000_s117763"/>
                </a:ext>
                <a:ext uri="{FF2B5EF4-FFF2-40B4-BE49-F238E27FC236}">
                  <a16:creationId xmlns:a16="http://schemas.microsoft.com/office/drawing/2014/main" id="{00000000-0008-0000-0E00-00000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428625</xdr:colOff>
          <xdr:row>1</xdr:row>
          <xdr:rowOff>85725</xdr:rowOff>
        </xdr:to>
        <xdr:sp macro="" textlink="">
          <xdr:nvSpPr>
            <xdr:cNvPr id="118787" name="Button 3" hidden="1">
              <a:extLst>
                <a:ext uri="{63B3BB69-23CF-44E3-9099-C40C66FF867C}">
                  <a14:compatExt spid="_x0000_s118787"/>
                </a:ext>
                <a:ext uri="{FF2B5EF4-FFF2-40B4-BE49-F238E27FC236}">
                  <a16:creationId xmlns:a16="http://schemas.microsoft.com/office/drawing/2014/main" id="{00000000-0008-0000-0F00-00000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9811" name="Button 3" hidden="1">
              <a:extLst>
                <a:ext uri="{63B3BB69-23CF-44E3-9099-C40C66FF867C}">
                  <a14:compatExt spid="_x0000_s119811"/>
                </a:ext>
                <a:ext uri="{FF2B5EF4-FFF2-40B4-BE49-F238E27FC236}">
                  <a16:creationId xmlns:a16="http://schemas.microsoft.com/office/drawing/2014/main" id="{00000000-0008-0000-1000-00000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0835" name="Button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00000000-0008-0000-1100-00000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95250</xdr:rowOff>
        </xdr:from>
        <xdr:to>
          <xdr:col>8</xdr:col>
          <xdr:colOff>419100</xdr:colOff>
          <xdr:row>1</xdr:row>
          <xdr:rowOff>85725</xdr:rowOff>
        </xdr:to>
        <xdr:sp macro="" textlink="">
          <xdr:nvSpPr>
            <xdr:cNvPr id="121859" name="Button 3" hidden="1">
              <a:extLst>
                <a:ext uri="{63B3BB69-23CF-44E3-9099-C40C66FF867C}">
                  <a14:compatExt spid="_x0000_s121859"/>
                </a:ext>
                <a:ext uri="{FF2B5EF4-FFF2-40B4-BE49-F238E27FC236}">
                  <a16:creationId xmlns:a16="http://schemas.microsoft.com/office/drawing/2014/main" id="{00000000-0008-0000-1200-00000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31457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2883" name="Button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3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3908" name="Button 4" hidden="1">
              <a:extLst>
                <a:ext uri="{63B3BB69-23CF-44E3-9099-C40C66FF867C}">
                  <a14:compatExt spid="_x0000_s123908"/>
                </a:ext>
                <a:ext uri="{FF2B5EF4-FFF2-40B4-BE49-F238E27FC236}">
                  <a16:creationId xmlns:a16="http://schemas.microsoft.com/office/drawing/2014/main" id="{00000000-0008-0000-1400-000004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4931" name="Button 3" hidden="1">
              <a:extLst>
                <a:ext uri="{63B3BB69-23CF-44E3-9099-C40C66FF867C}">
                  <a14:compatExt spid="_x0000_s124931"/>
                </a:ext>
                <a:ext uri="{FF2B5EF4-FFF2-40B4-BE49-F238E27FC236}">
                  <a16:creationId xmlns:a16="http://schemas.microsoft.com/office/drawing/2014/main" id="{00000000-0008-0000-1500-000003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25955" name="Button 3" hidden="1">
              <a:extLst>
                <a:ext uri="{63B3BB69-23CF-44E3-9099-C40C66FF867C}">
                  <a14:compatExt spid="_x0000_s125955"/>
                </a:ext>
                <a:ext uri="{FF2B5EF4-FFF2-40B4-BE49-F238E27FC236}">
                  <a16:creationId xmlns:a16="http://schemas.microsoft.com/office/drawing/2014/main" id="{00000000-0008-0000-1600-000003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26979" name="Button 3" hidden="1">
              <a:extLst>
                <a:ext uri="{63B3BB69-23CF-44E3-9099-C40C66FF867C}">
                  <a14:compatExt spid="_x0000_s126979"/>
                </a:ext>
                <a:ext uri="{FF2B5EF4-FFF2-40B4-BE49-F238E27FC236}">
                  <a16:creationId xmlns:a16="http://schemas.microsoft.com/office/drawing/2014/main" id="{00000000-0008-0000-1700-000003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8003" name="Button 3" hidden="1">
              <a:extLst>
                <a:ext uri="{63B3BB69-23CF-44E3-9099-C40C66FF867C}">
                  <a14:compatExt spid="_x0000_s128003"/>
                </a:ext>
                <a:ext uri="{FF2B5EF4-FFF2-40B4-BE49-F238E27FC236}">
                  <a16:creationId xmlns:a16="http://schemas.microsoft.com/office/drawing/2014/main" id="{00000000-0008-0000-1800-000003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1075" name="Button 3" hidden="1">
              <a:extLst>
                <a:ext uri="{63B3BB69-23CF-44E3-9099-C40C66FF867C}">
                  <a14:compatExt spid="_x0000_s131075"/>
                </a:ext>
                <a:ext uri="{FF2B5EF4-FFF2-40B4-BE49-F238E27FC236}">
                  <a16:creationId xmlns:a16="http://schemas.microsoft.com/office/drawing/2014/main" id="{00000000-0008-0000-1900-000003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3123" name="Button 3" hidden="1">
              <a:extLst>
                <a:ext uri="{63B3BB69-23CF-44E3-9099-C40C66FF867C}">
                  <a14:compatExt spid="_x0000_s133123"/>
                </a:ext>
                <a:ext uri="{FF2B5EF4-FFF2-40B4-BE49-F238E27FC236}">
                  <a16:creationId xmlns:a16="http://schemas.microsoft.com/office/drawing/2014/main" id="{00000000-0008-0000-1A00-000003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34147" name="Button 3" hidden="1">
              <a:extLst>
                <a:ext uri="{63B3BB69-23CF-44E3-9099-C40C66FF867C}">
                  <a14:compatExt spid="_x0000_s134147"/>
                </a:ext>
                <a:ext uri="{FF2B5EF4-FFF2-40B4-BE49-F238E27FC236}">
                  <a16:creationId xmlns:a16="http://schemas.microsoft.com/office/drawing/2014/main" id="{00000000-0008-0000-1B00-000003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6195" name="Button 3" hidden="1">
              <a:extLst>
                <a:ext uri="{63B3BB69-23CF-44E3-9099-C40C66FF867C}">
                  <a14:compatExt spid="_x0000_s136195"/>
                </a:ext>
                <a:ext uri="{FF2B5EF4-FFF2-40B4-BE49-F238E27FC236}">
                  <a16:creationId xmlns:a16="http://schemas.microsoft.com/office/drawing/2014/main" id="{00000000-0008-0000-1C00-0000031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152650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5171" name="Button 3" hidden="1">
              <a:extLst>
                <a:ext uri="{63B3BB69-23CF-44E3-9099-C40C66FF867C}">
                  <a14:compatExt spid="_x0000_s135171"/>
                </a:ext>
                <a:ext uri="{FF2B5EF4-FFF2-40B4-BE49-F238E27FC236}">
                  <a16:creationId xmlns:a16="http://schemas.microsoft.com/office/drawing/2014/main" id="{00000000-0008-0000-1D00-000003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495300</xdr:colOff>
          <xdr:row>1</xdr:row>
          <xdr:rowOff>85725</xdr:rowOff>
        </xdr:to>
        <xdr:sp macro="" textlink="">
          <xdr:nvSpPr>
            <xdr:cNvPr id="132099" name="Button 3" hidden="1">
              <a:extLst>
                <a:ext uri="{63B3BB69-23CF-44E3-9099-C40C66FF867C}">
                  <a14:compatExt spid="_x0000_s132099"/>
                </a:ext>
                <a:ext uri="{FF2B5EF4-FFF2-40B4-BE49-F238E27FC236}">
                  <a16:creationId xmlns:a16="http://schemas.microsoft.com/office/drawing/2014/main" id="{00000000-0008-0000-1E00-000003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9267" name="Button 3" hidden="1">
              <a:extLst>
                <a:ext uri="{63B3BB69-23CF-44E3-9099-C40C66FF867C}">
                  <a14:compatExt spid="_x0000_s139267"/>
                </a:ext>
                <a:ext uri="{FF2B5EF4-FFF2-40B4-BE49-F238E27FC236}">
                  <a16:creationId xmlns:a16="http://schemas.microsoft.com/office/drawing/2014/main" id="{00000000-0008-0000-1F00-000003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40291" name="Button 3" hidden="1">
              <a:extLst>
                <a:ext uri="{63B3BB69-23CF-44E3-9099-C40C66FF867C}">
                  <a14:compatExt spid="_x0000_s140291"/>
                </a:ext>
                <a:ext uri="{FF2B5EF4-FFF2-40B4-BE49-F238E27FC236}">
                  <a16:creationId xmlns:a16="http://schemas.microsoft.com/office/drawing/2014/main" id="{00000000-0008-0000-2000-000003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8243" name="Button 3" hidden="1">
              <a:extLst>
                <a:ext uri="{63B3BB69-23CF-44E3-9099-C40C66FF867C}">
                  <a14:compatExt spid="_x0000_s138243"/>
                </a:ext>
                <a:ext uri="{FF2B5EF4-FFF2-40B4-BE49-F238E27FC236}">
                  <a16:creationId xmlns:a16="http://schemas.microsoft.com/office/drawing/2014/main" id="{00000000-0008-0000-2100-000003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7219" name="Button 3" hidden="1">
              <a:extLst>
                <a:ext uri="{63B3BB69-23CF-44E3-9099-C40C66FF867C}">
                  <a14:compatExt spid="_x0000_s137219"/>
                </a:ext>
                <a:ext uri="{FF2B5EF4-FFF2-40B4-BE49-F238E27FC236}">
                  <a16:creationId xmlns:a16="http://schemas.microsoft.com/office/drawing/2014/main" id="{00000000-0008-0000-2200-000003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9027" name="Button 3" hidden="1">
              <a:extLst>
                <a:ext uri="{63B3BB69-23CF-44E3-9099-C40C66FF867C}">
                  <a14:compatExt spid="_x0000_s129027"/>
                </a:ext>
                <a:ext uri="{FF2B5EF4-FFF2-40B4-BE49-F238E27FC236}">
                  <a16:creationId xmlns:a16="http://schemas.microsoft.com/office/drawing/2014/main" id="{00000000-0008-0000-2300-000003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99072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47625</xdr:rowOff>
    </xdr:from>
    <xdr:to>
      <xdr:col>8</xdr:col>
      <xdr:colOff>333375</xdr:colOff>
      <xdr:row>0</xdr:row>
      <xdr:rowOff>209550</xdr:rowOff>
    </xdr:to>
    <xdr:sp macro="" textlink="">
      <xdr:nvSpPr>
        <xdr:cNvPr id="107544" name="Text 8">
          <a:extLst>
            <a:ext uri="{FF2B5EF4-FFF2-40B4-BE49-F238E27FC236}">
              <a16:creationId xmlns:a16="http://schemas.microsoft.com/office/drawing/2014/main" id="{00000000-0008-0000-0400-000018A40100}"/>
            </a:ext>
          </a:extLst>
        </xdr:cNvPr>
        <xdr:cNvSpPr txBox="1">
          <a:spLocks noChangeArrowheads="1"/>
        </xdr:cNvSpPr>
      </xdr:nvSpPr>
      <xdr:spPr bwMode="auto">
        <a:xfrm>
          <a:off x="3533775" y="47625"/>
          <a:ext cx="1885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1" i="0" u="none" strike="noStrike" baseline="0">
              <a:solidFill>
                <a:srgbClr val="FF0000"/>
              </a:solidFill>
              <a:latin typeface="Arial"/>
              <a:cs typeface="Arial"/>
            </a:rPr>
            <a:t>Zusammenfassung der Jahresberichte</a:t>
          </a:r>
        </a:p>
        <a:p>
          <a:pPr algn="ctr" rtl="0">
            <a:defRPr sz="1000"/>
          </a:pPr>
          <a:endParaRPr lang="de-DE" sz="7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495300</xdr:colOff>
          <xdr:row>12</xdr:row>
          <xdr:rowOff>76200</xdr:rowOff>
        </xdr:from>
        <xdr:to>
          <xdr:col>10</xdr:col>
          <xdr:colOff>133350</xdr:colOff>
          <xdr:row>14</xdr:row>
          <xdr:rowOff>85725</xdr:rowOff>
        </xdr:to>
        <xdr:sp macro="" textlink="">
          <xdr:nvSpPr>
            <xdr:cNvPr id="141315" name="Button 3" descr="Eingabeformular&#10;Öffnen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5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0</xdr:row>
          <xdr:rowOff>38100</xdr:rowOff>
        </xdr:from>
        <xdr:to>
          <xdr:col>8</xdr:col>
          <xdr:colOff>438150</xdr:colOff>
          <xdr:row>1</xdr:row>
          <xdr:rowOff>28575</xdr:rowOff>
        </xdr:to>
        <xdr:sp macro="" textlink="">
          <xdr:nvSpPr>
            <xdr:cNvPr id="4177" name="Butto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6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47625</xdr:rowOff>
        </xdr:from>
        <xdr:to>
          <xdr:col>8</xdr:col>
          <xdr:colOff>466725</xdr:colOff>
          <xdr:row>1</xdr:row>
          <xdr:rowOff>38100</xdr:rowOff>
        </xdr:to>
        <xdr:sp macro="" textlink="">
          <xdr:nvSpPr>
            <xdr:cNvPr id="110596" name="Button 4" hidden="1">
              <a:extLst>
                <a:ext uri="{63B3BB69-23CF-44E3-9099-C40C66FF867C}">
                  <a14:compatExt spid="_x0000_s110596"/>
                </a:ext>
                <a:ext uri="{FF2B5EF4-FFF2-40B4-BE49-F238E27FC236}">
                  <a16:creationId xmlns:a16="http://schemas.microsoft.com/office/drawing/2014/main" id="{00000000-0008-0000-0700-000004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57150</xdr:rowOff>
        </xdr:from>
        <xdr:to>
          <xdr:col>9</xdr:col>
          <xdr:colOff>28575</xdr:colOff>
          <xdr:row>1</xdr:row>
          <xdr:rowOff>47625</xdr:rowOff>
        </xdr:to>
        <xdr:sp macro="" textlink="">
          <xdr:nvSpPr>
            <xdr:cNvPr id="111619" name="Button 3" hidden="1">
              <a:extLst>
                <a:ext uri="{63B3BB69-23CF-44E3-9099-C40C66FF867C}">
                  <a14:compatExt spid="_x0000_s111619"/>
                </a:ext>
                <a:ext uri="{FF2B5EF4-FFF2-40B4-BE49-F238E27FC236}">
                  <a16:creationId xmlns:a16="http://schemas.microsoft.com/office/drawing/2014/main" id="{00000000-0008-0000-0800-000003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hresberichte@jugendfeuerwehr.de?subject=Jahresberich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trlProp" Target="../ctrlProps/ctrlProp1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trlProp" Target="../ctrlProps/ctrlProp2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trlProp" Target="../ctrlProps/ctrlProp2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23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trlProp" Target="../ctrlProps/ctrlProp24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trlProp" Target="../ctrlProps/ctrlProp25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26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27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2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29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4" Type="http://schemas.openxmlformats.org/officeDocument/2006/relationships/ctrlProp" Target="../ctrlProps/ctrlProp3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trlProp" Target="../ctrlProps/ctrlProp31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trlProp" Target="../ctrlProps/ctrlProp32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trlProp" Target="../ctrlProps/ctrlProp33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4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esmich">
    <pageSetUpPr autoPageBreaks="0"/>
  </sheetPr>
  <dimension ref="A1:L231"/>
  <sheetViews>
    <sheetView showGridLines="0" showRowColHeaders="0" zoomScale="125" workbookViewId="0">
      <selection activeCell="G38" sqref="G38"/>
    </sheetView>
  </sheetViews>
  <sheetFormatPr baseColWidth="10" defaultRowHeight="12.75" x14ac:dyDescent="0.2"/>
  <cols>
    <col min="1" max="1" width="18.140625" style="129" customWidth="1"/>
    <col min="2" max="2" width="10.140625" style="129" customWidth="1"/>
    <col min="3" max="3" width="13.7109375" style="129" customWidth="1"/>
    <col min="4" max="4" width="11.42578125" style="129"/>
    <col min="5" max="5" width="13" style="129" bestFit="1" customWidth="1"/>
    <col min="6" max="6" width="3.140625" style="129" customWidth="1"/>
    <col min="7" max="7" width="13.28515625" style="129" customWidth="1"/>
    <col min="8" max="8" width="11.42578125" style="129"/>
    <col min="9" max="9" width="14.85546875" style="129" customWidth="1"/>
    <col min="10" max="10" width="14.140625" style="129" bestFit="1" customWidth="1"/>
    <col min="11" max="16384" width="11.42578125" style="129"/>
  </cols>
  <sheetData>
    <row r="1" spans="1:9" ht="18" x14ac:dyDescent="0.25">
      <c r="A1" s="251" t="s">
        <v>122</v>
      </c>
      <c r="B1" s="252"/>
      <c r="C1" s="252"/>
      <c r="D1" s="252"/>
      <c r="E1" s="252"/>
      <c r="F1" s="252"/>
      <c r="G1" s="252"/>
      <c r="H1" s="252"/>
      <c r="I1" s="252"/>
    </row>
    <row r="2" spans="1:9" ht="5.25" customHeight="1" x14ac:dyDescent="0.2">
      <c r="A2" s="127" t="s">
        <v>1152</v>
      </c>
    </row>
    <row r="3" spans="1:9" x14ac:dyDescent="0.2">
      <c r="A3" s="253" t="s">
        <v>136</v>
      </c>
      <c r="B3" s="253"/>
      <c r="C3" s="253"/>
      <c r="D3" s="253"/>
      <c r="E3" s="253"/>
      <c r="F3" s="253"/>
      <c r="G3" s="253"/>
      <c r="H3" s="253"/>
      <c r="I3" s="253"/>
    </row>
    <row r="4" spans="1:9" ht="7.5" customHeight="1" thickBot="1" x14ac:dyDescent="0.25"/>
    <row r="5" spans="1:9" ht="20.25" customHeight="1" thickBot="1" x14ac:dyDescent="0.25">
      <c r="A5" s="128" t="s">
        <v>1153</v>
      </c>
      <c r="B5" s="128"/>
      <c r="C5" s="261" t="s">
        <v>1156</v>
      </c>
      <c r="D5" s="262"/>
      <c r="E5" s="263"/>
      <c r="F5" s="130"/>
      <c r="G5" s="190" t="str">
        <f>RIGHT(A38,10)</f>
        <v>15.02.2014</v>
      </c>
      <c r="H5" s="131" t="s">
        <v>142</v>
      </c>
      <c r="I5" s="132" t="s">
        <v>1157</v>
      </c>
    </row>
    <row r="6" spans="1:9" ht="4.5" customHeight="1" thickBot="1" x14ac:dyDescent="0.4">
      <c r="A6" s="128"/>
      <c r="B6" s="128"/>
      <c r="C6" s="133"/>
      <c r="D6" s="134"/>
      <c r="E6" s="134"/>
      <c r="F6" s="130"/>
      <c r="H6" s="128"/>
      <c r="I6" s="135"/>
    </row>
    <row r="7" spans="1:9" ht="13.5" customHeight="1" thickBot="1" x14ac:dyDescent="0.25">
      <c r="A7" s="136" t="s">
        <v>121</v>
      </c>
      <c r="B7" s="128"/>
      <c r="C7" s="266" t="s">
        <v>1160</v>
      </c>
      <c r="D7" s="267"/>
      <c r="E7" s="134"/>
      <c r="F7" s="130"/>
      <c r="H7" s="131" t="s">
        <v>141</v>
      </c>
      <c r="I7" s="137" t="s">
        <v>1158</v>
      </c>
    </row>
    <row r="8" spans="1:9" ht="4.5" customHeight="1" thickBot="1" x14ac:dyDescent="0.25">
      <c r="A8" s="128"/>
      <c r="C8" s="130"/>
      <c r="D8" s="138"/>
      <c r="E8" s="138"/>
      <c r="F8" s="138"/>
    </row>
    <row r="9" spans="1:9" ht="13.5" thickBot="1" x14ac:dyDescent="0.25">
      <c r="A9" s="128" t="s">
        <v>67</v>
      </c>
      <c r="C9" s="257" t="s">
        <v>111</v>
      </c>
      <c r="D9" s="258"/>
      <c r="E9" s="259"/>
      <c r="F9" s="138"/>
      <c r="H9" s="139" t="s">
        <v>143</v>
      </c>
      <c r="I9" s="142" t="s">
        <v>1159</v>
      </c>
    </row>
    <row r="10" spans="1:9" ht="3" customHeight="1" thickBot="1" x14ac:dyDescent="0.25">
      <c r="A10" s="128"/>
      <c r="F10" s="138"/>
      <c r="H10" s="139"/>
      <c r="I10" s="140"/>
    </row>
    <row r="11" spans="1:9" ht="13.5" thickBot="1" x14ac:dyDescent="0.25">
      <c r="A11" s="128" t="s">
        <v>123</v>
      </c>
      <c r="C11" s="257" t="s">
        <v>1154</v>
      </c>
      <c r="D11" s="258"/>
      <c r="E11" s="259"/>
      <c r="F11" s="138"/>
      <c r="G11" s="141"/>
      <c r="H11" s="175"/>
    </row>
    <row r="12" spans="1:9" ht="6.75" customHeight="1" thickBot="1" x14ac:dyDescent="0.25">
      <c r="A12" s="128"/>
      <c r="C12" s="165"/>
      <c r="D12" s="166"/>
      <c r="E12" s="166"/>
      <c r="F12" s="138"/>
      <c r="G12" s="141"/>
      <c r="H12" s="139"/>
      <c r="I12" s="260"/>
    </row>
    <row r="13" spans="1:9" ht="13.5" customHeight="1" thickBot="1" x14ac:dyDescent="0.25">
      <c r="A13" s="128" t="s">
        <v>128</v>
      </c>
      <c r="C13" s="257" t="s">
        <v>1155</v>
      </c>
      <c r="D13" s="264"/>
      <c r="E13" s="265"/>
      <c r="F13" s="138"/>
      <c r="G13" s="141"/>
      <c r="H13" s="167"/>
      <c r="I13" s="260"/>
    </row>
    <row r="14" spans="1:9" ht="8.25" customHeight="1" thickBot="1" x14ac:dyDescent="0.25"/>
    <row r="15" spans="1:9" ht="13.5" thickBot="1" x14ac:dyDescent="0.25">
      <c r="A15" s="128" t="s">
        <v>140</v>
      </c>
      <c r="C15" s="247" t="s">
        <v>120</v>
      </c>
      <c r="D15" s="248"/>
      <c r="H15" s="175"/>
      <c r="I15" s="139"/>
    </row>
    <row r="16" spans="1:9" ht="5.25" customHeight="1" x14ac:dyDescent="0.2">
      <c r="C16" s="143"/>
    </row>
    <row r="17" spans="1:9" ht="13.5" thickBot="1" x14ac:dyDescent="0.25">
      <c r="B17" s="144"/>
      <c r="C17" s="144"/>
      <c r="D17" s="145" t="s">
        <v>4</v>
      </c>
      <c r="E17" s="129" t="s">
        <v>5</v>
      </c>
      <c r="G17" s="139"/>
      <c r="H17" s="139"/>
      <c r="I17" s="139"/>
    </row>
    <row r="18" spans="1:9" ht="13.5" thickBot="1" x14ac:dyDescent="0.25">
      <c r="A18" s="146" t="s">
        <v>6</v>
      </c>
      <c r="C18" s="143"/>
      <c r="D18" s="147">
        <v>4</v>
      </c>
      <c r="E18" s="147">
        <v>4</v>
      </c>
      <c r="F18" s="138"/>
    </row>
    <row r="19" spans="1:9" ht="13.5" thickBot="1" x14ac:dyDescent="0.25">
      <c r="C19" s="143"/>
      <c r="G19" s="131" t="s">
        <v>144</v>
      </c>
      <c r="H19" s="255" t="s">
        <v>1154</v>
      </c>
      <c r="I19" s="256"/>
    </row>
    <row r="20" spans="1:9" ht="13.5" thickBot="1" x14ac:dyDescent="0.25">
      <c r="A20" s="146" t="s">
        <v>98</v>
      </c>
      <c r="C20" s="143"/>
      <c r="D20" s="147">
        <v>0</v>
      </c>
      <c r="E20" s="147">
        <v>0</v>
      </c>
      <c r="F20" s="138"/>
      <c r="G20" s="148"/>
    </row>
    <row r="21" spans="1:9" ht="13.5" thickBot="1" x14ac:dyDescent="0.25">
      <c r="A21" s="146"/>
      <c r="C21" s="143"/>
      <c r="D21" s="138"/>
      <c r="G21" s="131" t="s">
        <v>145</v>
      </c>
      <c r="H21" s="275" t="s">
        <v>1154</v>
      </c>
      <c r="I21" s="276"/>
    </row>
    <row r="22" spans="1:9" ht="3" customHeight="1" x14ac:dyDescent="0.2"/>
    <row r="23" spans="1:9" s="150" customFormat="1" ht="15" customHeight="1" thickBot="1" x14ac:dyDescent="0.25">
      <c r="A23" s="131" t="s">
        <v>103</v>
      </c>
      <c r="B23" s="254" t="s">
        <v>1154</v>
      </c>
      <c r="C23" s="254"/>
      <c r="D23" s="131" t="s">
        <v>57</v>
      </c>
      <c r="E23" s="274" t="s">
        <v>1154</v>
      </c>
      <c r="F23" s="274"/>
      <c r="G23" s="274"/>
      <c r="H23" s="131" t="s">
        <v>58</v>
      </c>
      <c r="I23" s="149" t="s">
        <v>1154</v>
      </c>
    </row>
    <row r="24" spans="1:9" s="150" customFormat="1" ht="15" customHeight="1" thickBot="1" x14ac:dyDescent="0.25">
      <c r="A24" s="131" t="s">
        <v>59</v>
      </c>
      <c r="B24" s="250" t="s">
        <v>1154</v>
      </c>
      <c r="C24" s="250"/>
      <c r="D24" s="131" t="s">
        <v>60</v>
      </c>
      <c r="E24" s="249" t="s">
        <v>1154</v>
      </c>
      <c r="F24" s="249"/>
      <c r="G24" s="249"/>
      <c r="H24" s="151" t="str">
        <f>C15</f>
        <v>GJFW seit:</v>
      </c>
      <c r="I24" s="152" t="s">
        <v>1154</v>
      </c>
    </row>
    <row r="25" spans="1:9" s="150" customFormat="1" ht="15" customHeight="1" thickBot="1" x14ac:dyDescent="0.25">
      <c r="A25" s="131" t="s">
        <v>62</v>
      </c>
      <c r="B25" s="153" t="s">
        <v>1154</v>
      </c>
      <c r="C25" s="274" t="s">
        <v>1154</v>
      </c>
      <c r="D25" s="274"/>
      <c r="E25" s="249" t="s">
        <v>1161</v>
      </c>
      <c r="F25" s="249"/>
      <c r="G25" s="249"/>
      <c r="H25" s="131" t="s">
        <v>63</v>
      </c>
      <c r="I25" s="152" t="s">
        <v>1154</v>
      </c>
    </row>
    <row r="26" spans="1:9" s="150" customFormat="1" ht="15" customHeight="1" thickBot="1" x14ac:dyDescent="0.25">
      <c r="B26" s="154" t="s">
        <v>64</v>
      </c>
      <c r="C26" s="154" t="s">
        <v>65</v>
      </c>
      <c r="D26" s="154"/>
      <c r="E26" s="154" t="s">
        <v>66</v>
      </c>
      <c r="F26" s="154"/>
      <c r="H26" s="131" t="s">
        <v>96</v>
      </c>
      <c r="I26" s="155" t="s">
        <v>1154</v>
      </c>
    </row>
    <row r="27" spans="1:9" ht="3.75" customHeight="1" thickBot="1" x14ac:dyDescent="0.25"/>
    <row r="28" spans="1:9" x14ac:dyDescent="0.2">
      <c r="A28" s="271" t="s">
        <v>163</v>
      </c>
      <c r="B28" s="272"/>
      <c r="C28" s="272"/>
      <c r="D28" s="272"/>
      <c r="E28" s="272"/>
      <c r="F28" s="272"/>
      <c r="G28" s="272"/>
      <c r="H28" s="272"/>
      <c r="I28" s="273"/>
    </row>
    <row r="29" spans="1:9" ht="13.5" thickBot="1" x14ac:dyDescent="0.25">
      <c r="A29" s="176"/>
      <c r="B29" s="178" t="s">
        <v>77</v>
      </c>
      <c r="C29" s="178"/>
      <c r="D29" s="178" t="s">
        <v>77</v>
      </c>
      <c r="E29" s="179"/>
      <c r="F29" s="177"/>
      <c r="G29" s="178" t="s">
        <v>77</v>
      </c>
      <c r="H29" s="177"/>
      <c r="I29" s="180"/>
    </row>
    <row r="30" spans="1:9" ht="15" x14ac:dyDescent="0.25">
      <c r="A30" s="277" t="s">
        <v>161</v>
      </c>
      <c r="B30" s="278"/>
      <c r="C30" s="278"/>
      <c r="D30" s="278"/>
      <c r="E30" s="278"/>
      <c r="F30" s="278"/>
      <c r="G30" s="278"/>
      <c r="H30" s="278"/>
      <c r="I30" s="279"/>
    </row>
    <row r="31" spans="1:9" ht="3.75" customHeight="1" x14ac:dyDescent="0.2">
      <c r="A31" s="158"/>
      <c r="B31" s="156"/>
      <c r="C31" s="156"/>
      <c r="D31" s="156"/>
      <c r="E31" s="156"/>
      <c r="F31" s="156"/>
      <c r="G31" s="156"/>
      <c r="H31" s="156"/>
      <c r="I31" s="157"/>
    </row>
    <row r="32" spans="1:9" ht="15.75" thickBot="1" x14ac:dyDescent="0.3">
      <c r="A32" s="268" t="s">
        <v>162</v>
      </c>
      <c r="B32" s="269"/>
      <c r="C32" s="269"/>
      <c r="D32" s="269"/>
      <c r="E32" s="269"/>
      <c r="F32" s="269"/>
      <c r="G32" s="269"/>
      <c r="H32" s="269"/>
      <c r="I32" s="270"/>
    </row>
    <row r="33" spans="1:11" s="160" customFormat="1" ht="3.75" customHeight="1" x14ac:dyDescent="0.25">
      <c r="A33" s="159"/>
      <c r="B33" s="23"/>
      <c r="C33" s="23"/>
      <c r="D33" s="23"/>
      <c r="E33" s="23"/>
      <c r="F33" s="23"/>
      <c r="G33" s="23"/>
      <c r="H33" s="23"/>
      <c r="I33" s="23"/>
    </row>
    <row r="34" spans="1:11" ht="15.75" x14ac:dyDescent="0.2">
      <c r="A34" s="198"/>
      <c r="B34" s="198"/>
      <c r="C34" s="198"/>
      <c r="D34" s="198"/>
      <c r="E34" s="198"/>
      <c r="F34" s="198"/>
      <c r="G34" s="198"/>
      <c r="H34" s="198"/>
      <c r="I34" s="198"/>
    </row>
    <row r="35" spans="1:11" ht="3.75" customHeight="1" x14ac:dyDescent="0.2"/>
    <row r="36" spans="1:11" x14ac:dyDescent="0.2">
      <c r="A36" s="129" t="s">
        <v>1098</v>
      </c>
    </row>
    <row r="37" spans="1:11" ht="3" customHeight="1" x14ac:dyDescent="0.2"/>
    <row r="38" spans="1:11" x14ac:dyDescent="0.2">
      <c r="A38" s="150" t="s">
        <v>1151</v>
      </c>
      <c r="E38" s="148" t="s">
        <v>1124</v>
      </c>
      <c r="G38" s="161" t="s">
        <v>1040</v>
      </c>
    </row>
    <row r="40" spans="1:11" ht="14.25" customHeight="1" x14ac:dyDescent="0.2"/>
    <row r="41" spans="1:11" ht="15" customHeight="1" x14ac:dyDescent="0.2"/>
    <row r="42" spans="1:11" hidden="1" x14ac:dyDescent="0.2">
      <c r="A42" s="129" t="s">
        <v>1122</v>
      </c>
    </row>
    <row r="43" spans="1:11" hidden="1" x14ac:dyDescent="0.2">
      <c r="A43" s="23" t="s">
        <v>137</v>
      </c>
    </row>
    <row r="44" spans="1:11" hidden="1" x14ac:dyDescent="0.2">
      <c r="A44" s="23" t="s">
        <v>1121</v>
      </c>
      <c r="G44" s="185">
        <v>38</v>
      </c>
      <c r="H44" s="185">
        <v>1</v>
      </c>
      <c r="I44" s="186" t="s">
        <v>127</v>
      </c>
      <c r="J44" s="188" t="s">
        <v>1043</v>
      </c>
    </row>
    <row r="45" spans="1:11" hidden="1" x14ac:dyDescent="0.2">
      <c r="A45" s="23" t="s">
        <v>138</v>
      </c>
      <c r="B45" s="138" t="s">
        <v>127</v>
      </c>
      <c r="C45" s="187" t="s">
        <v>1126</v>
      </c>
      <c r="D45" s="138" t="s">
        <v>61</v>
      </c>
      <c r="E45" s="138"/>
      <c r="F45" s="138"/>
      <c r="G45" s="185">
        <v>28</v>
      </c>
      <c r="H45" s="185">
        <v>1</v>
      </c>
      <c r="I45" s="186" t="s">
        <v>177</v>
      </c>
      <c r="J45" s="188" t="s">
        <v>1044</v>
      </c>
      <c r="K45" s="168"/>
    </row>
    <row r="46" spans="1:11" hidden="1" x14ac:dyDescent="0.2">
      <c r="A46" s="23" t="s">
        <v>129</v>
      </c>
      <c r="B46" s="138" t="s">
        <v>126</v>
      </c>
      <c r="C46" s="187" t="s">
        <v>1127</v>
      </c>
      <c r="D46" s="138" t="s">
        <v>120</v>
      </c>
      <c r="E46" s="138"/>
      <c r="F46" s="138"/>
      <c r="G46" s="185">
        <v>30</v>
      </c>
      <c r="H46" s="185">
        <v>1</v>
      </c>
      <c r="I46" s="186" t="s">
        <v>246</v>
      </c>
      <c r="J46" s="188" t="s">
        <v>1045</v>
      </c>
      <c r="K46" s="168"/>
    </row>
    <row r="47" spans="1:11" hidden="1" x14ac:dyDescent="0.2">
      <c r="A47" s="23" t="s">
        <v>139</v>
      </c>
      <c r="B47" s="138" t="s">
        <v>124</v>
      </c>
      <c r="C47" s="187" t="s">
        <v>1128</v>
      </c>
      <c r="D47" s="138" t="s">
        <v>146</v>
      </c>
      <c r="E47" s="138"/>
      <c r="F47" s="138"/>
      <c r="G47" s="185">
        <v>32</v>
      </c>
      <c r="H47" s="185">
        <v>1</v>
      </c>
      <c r="I47" s="186" t="s">
        <v>589</v>
      </c>
      <c r="J47" s="188" t="s">
        <v>1046</v>
      </c>
      <c r="K47" s="168"/>
    </row>
    <row r="48" spans="1:11" hidden="1" x14ac:dyDescent="0.2">
      <c r="A48" s="23" t="s">
        <v>70</v>
      </c>
      <c r="B48" s="138" t="s">
        <v>1130</v>
      </c>
      <c r="C48" s="187" t="s">
        <v>1129</v>
      </c>
      <c r="D48" s="138" t="s">
        <v>164</v>
      </c>
      <c r="E48" s="138"/>
      <c r="F48" s="138"/>
      <c r="G48" s="185">
        <v>39</v>
      </c>
      <c r="H48" s="185">
        <v>1</v>
      </c>
      <c r="I48" s="186" t="s">
        <v>454</v>
      </c>
      <c r="J48" s="188" t="s">
        <v>1047</v>
      </c>
      <c r="K48" s="168"/>
    </row>
    <row r="49" spans="1:11" hidden="1" x14ac:dyDescent="0.2">
      <c r="A49" s="23" t="s">
        <v>607</v>
      </c>
      <c r="B49" s="138"/>
      <c r="C49" s="138"/>
      <c r="D49" s="138" t="s">
        <v>606</v>
      </c>
      <c r="E49" s="138"/>
      <c r="F49" s="138"/>
      <c r="G49" s="185">
        <v>33</v>
      </c>
      <c r="H49" s="185">
        <v>1</v>
      </c>
      <c r="I49" s="186" t="s">
        <v>590</v>
      </c>
      <c r="J49" s="188" t="s">
        <v>1048</v>
      </c>
    </row>
    <row r="50" spans="1:11" hidden="1" x14ac:dyDescent="0.2">
      <c r="A50" s="129" t="s">
        <v>1123</v>
      </c>
      <c r="B50" s="138"/>
      <c r="C50" s="138"/>
      <c r="D50" s="138" t="s">
        <v>1120</v>
      </c>
      <c r="E50" s="138"/>
      <c r="F50" s="138"/>
      <c r="G50" s="185">
        <v>31</v>
      </c>
      <c r="H50" s="185">
        <v>1</v>
      </c>
      <c r="I50" s="186" t="s">
        <v>228</v>
      </c>
      <c r="J50" s="188" t="s">
        <v>1049</v>
      </c>
      <c r="K50" s="168"/>
    </row>
    <row r="51" spans="1:11" hidden="1" x14ac:dyDescent="0.2">
      <c r="A51" s="138" t="s">
        <v>147</v>
      </c>
      <c r="B51" s="138"/>
      <c r="C51" s="138"/>
      <c r="D51" s="138" t="s">
        <v>104</v>
      </c>
      <c r="E51" s="197" t="s">
        <v>1110</v>
      </c>
      <c r="F51" s="138"/>
      <c r="G51" s="185">
        <v>29</v>
      </c>
      <c r="H51" s="185">
        <v>1</v>
      </c>
      <c r="I51" s="186" t="s">
        <v>479</v>
      </c>
      <c r="J51" s="188" t="s">
        <v>1050</v>
      </c>
      <c r="K51" s="168"/>
    </row>
    <row r="52" spans="1:11" hidden="1" x14ac:dyDescent="0.2">
      <c r="A52" s="23" t="s">
        <v>148</v>
      </c>
      <c r="B52" s="138"/>
      <c r="C52" s="138"/>
      <c r="D52" s="138" t="s">
        <v>105</v>
      </c>
      <c r="E52" s="197" t="s">
        <v>1111</v>
      </c>
      <c r="F52" s="138"/>
      <c r="G52" s="185">
        <v>44</v>
      </c>
      <c r="H52" s="185">
        <v>1</v>
      </c>
      <c r="I52" s="186" t="s">
        <v>482</v>
      </c>
      <c r="J52" s="188" t="s">
        <v>610</v>
      </c>
      <c r="K52" s="168"/>
    </row>
    <row r="53" spans="1:11" hidden="1" x14ac:dyDescent="0.2">
      <c r="A53" s="138" t="s">
        <v>149</v>
      </c>
      <c r="B53" s="138"/>
      <c r="C53" s="138"/>
      <c r="D53" s="138" t="s">
        <v>106</v>
      </c>
      <c r="E53" s="197" t="s">
        <v>1112</v>
      </c>
      <c r="F53" s="138"/>
      <c r="G53" s="185">
        <v>48</v>
      </c>
      <c r="H53" s="185">
        <v>1</v>
      </c>
      <c r="I53" s="186" t="s">
        <v>419</v>
      </c>
      <c r="J53" s="188" t="s">
        <v>1051</v>
      </c>
      <c r="K53" s="168"/>
    </row>
    <row r="54" spans="1:11" hidden="1" x14ac:dyDescent="0.2">
      <c r="A54" s="138" t="s">
        <v>150</v>
      </c>
      <c r="B54" s="138"/>
      <c r="C54" s="138"/>
      <c r="D54" s="138" t="s">
        <v>107</v>
      </c>
      <c r="E54" s="197" t="s">
        <v>1113</v>
      </c>
      <c r="F54" s="138"/>
      <c r="G54" s="185">
        <v>37</v>
      </c>
      <c r="H54" s="185">
        <v>1</v>
      </c>
      <c r="I54" s="186" t="s">
        <v>477</v>
      </c>
      <c r="J54" s="188" t="s">
        <v>1052</v>
      </c>
      <c r="K54" s="168"/>
    </row>
    <row r="55" spans="1:11" hidden="1" x14ac:dyDescent="0.2">
      <c r="A55" s="138" t="s">
        <v>151</v>
      </c>
      <c r="B55" s="138"/>
      <c r="C55" s="138"/>
      <c r="D55" s="138" t="s">
        <v>108</v>
      </c>
      <c r="E55" s="197" t="s">
        <v>1106</v>
      </c>
      <c r="F55" s="138"/>
      <c r="G55" s="185">
        <v>40</v>
      </c>
      <c r="H55" s="185">
        <v>2</v>
      </c>
      <c r="I55" s="186" t="s">
        <v>591</v>
      </c>
      <c r="J55" s="188" t="s">
        <v>1053</v>
      </c>
      <c r="K55" s="168"/>
    </row>
    <row r="56" spans="1:11" hidden="1" x14ac:dyDescent="0.2">
      <c r="A56" s="138" t="s">
        <v>152</v>
      </c>
      <c r="B56" s="138"/>
      <c r="C56" s="138"/>
      <c r="D56" s="138" t="s">
        <v>109</v>
      </c>
      <c r="E56" s="197" t="s">
        <v>1105</v>
      </c>
      <c r="F56" s="138"/>
      <c r="G56" s="185">
        <v>36</v>
      </c>
      <c r="H56" s="185">
        <v>2</v>
      </c>
      <c r="I56" s="186" t="s">
        <v>126</v>
      </c>
      <c r="J56" s="188" t="s">
        <v>1054</v>
      </c>
      <c r="K56" s="168"/>
    </row>
    <row r="57" spans="1:11" hidden="1" x14ac:dyDescent="0.2">
      <c r="A57" s="138" t="s">
        <v>153</v>
      </c>
      <c r="B57" s="138"/>
      <c r="C57" s="138"/>
      <c r="D57" s="138" t="s">
        <v>110</v>
      </c>
      <c r="E57" s="197" t="s">
        <v>1108</v>
      </c>
      <c r="F57" s="138"/>
      <c r="G57" s="185">
        <v>43</v>
      </c>
      <c r="H57" s="185">
        <v>2</v>
      </c>
      <c r="I57" s="186" t="s">
        <v>365</v>
      </c>
      <c r="J57" s="188" t="s">
        <v>1055</v>
      </c>
      <c r="K57" s="168"/>
    </row>
    <row r="58" spans="1:11" hidden="1" x14ac:dyDescent="0.2">
      <c r="A58" s="138" t="s">
        <v>154</v>
      </c>
      <c r="B58" s="138"/>
      <c r="C58" s="138"/>
      <c r="D58" s="138" t="s">
        <v>111</v>
      </c>
      <c r="E58" s="197" t="s">
        <v>1114</v>
      </c>
      <c r="F58" s="138"/>
      <c r="G58" s="185">
        <v>41</v>
      </c>
      <c r="H58" s="185">
        <v>2</v>
      </c>
      <c r="I58" s="186" t="s">
        <v>236</v>
      </c>
      <c r="J58" s="188" t="s">
        <v>1056</v>
      </c>
      <c r="K58" s="168"/>
    </row>
    <row r="59" spans="1:11" hidden="1" x14ac:dyDescent="0.2">
      <c r="A59" s="138" t="s">
        <v>155</v>
      </c>
      <c r="B59" s="138"/>
      <c r="C59" s="138"/>
      <c r="D59" s="138" t="s">
        <v>112</v>
      </c>
      <c r="E59" s="187" t="s">
        <v>1103</v>
      </c>
      <c r="F59" s="138"/>
      <c r="G59" s="185">
        <v>34</v>
      </c>
      <c r="H59" s="185">
        <v>2</v>
      </c>
      <c r="I59" s="186" t="s">
        <v>194</v>
      </c>
      <c r="J59" s="188" t="s">
        <v>1057</v>
      </c>
      <c r="K59" s="168"/>
    </row>
    <row r="60" spans="1:11" hidden="1" x14ac:dyDescent="0.2">
      <c r="A60" s="138" t="s">
        <v>156</v>
      </c>
      <c r="B60" s="138"/>
      <c r="C60" s="138"/>
      <c r="D60" s="138" t="s">
        <v>113</v>
      </c>
      <c r="E60" s="197" t="s">
        <v>1107</v>
      </c>
      <c r="F60" s="138"/>
      <c r="G60" s="185">
        <v>12</v>
      </c>
      <c r="H60" s="185">
        <v>2</v>
      </c>
      <c r="I60" s="186" t="s">
        <v>384</v>
      </c>
      <c r="J60" s="188" t="s">
        <v>1058</v>
      </c>
      <c r="K60" s="168"/>
    </row>
    <row r="61" spans="1:11" hidden="1" x14ac:dyDescent="0.2">
      <c r="A61" s="129" t="s">
        <v>157</v>
      </c>
      <c r="D61" s="138" t="s">
        <v>114</v>
      </c>
      <c r="E61" s="188" t="s">
        <v>1109</v>
      </c>
      <c r="F61" s="138"/>
      <c r="G61" s="185">
        <v>35</v>
      </c>
      <c r="H61" s="185">
        <v>2</v>
      </c>
      <c r="I61" s="186" t="s">
        <v>592</v>
      </c>
      <c r="J61" s="188" t="s">
        <v>1059</v>
      </c>
      <c r="K61" s="168"/>
    </row>
    <row r="62" spans="1:11" hidden="1" x14ac:dyDescent="0.2">
      <c r="A62" s="129" t="s">
        <v>158</v>
      </c>
      <c r="D62" s="138" t="s">
        <v>115</v>
      </c>
      <c r="E62" s="188" t="s">
        <v>1115</v>
      </c>
      <c r="G62" s="185">
        <v>1</v>
      </c>
      <c r="H62" s="185">
        <v>3</v>
      </c>
      <c r="I62" s="186" t="s">
        <v>175</v>
      </c>
      <c r="J62" s="188" t="s">
        <v>1060</v>
      </c>
      <c r="K62" s="168"/>
    </row>
    <row r="63" spans="1:11" hidden="1" x14ac:dyDescent="0.2">
      <c r="A63" s="129" t="s">
        <v>159</v>
      </c>
      <c r="D63" s="138" t="s">
        <v>116</v>
      </c>
      <c r="E63" s="188" t="s">
        <v>1116</v>
      </c>
      <c r="G63" s="185">
        <v>2</v>
      </c>
      <c r="H63" s="185">
        <v>3</v>
      </c>
      <c r="I63" s="186" t="s">
        <v>237</v>
      </c>
      <c r="J63" s="188" t="s">
        <v>1061</v>
      </c>
      <c r="K63" s="168"/>
    </row>
    <row r="64" spans="1:11" hidden="1" x14ac:dyDescent="0.2">
      <c r="A64" s="129" t="s">
        <v>160</v>
      </c>
      <c r="D64" s="138" t="s">
        <v>117</v>
      </c>
      <c r="E64" s="188" t="s">
        <v>1117</v>
      </c>
      <c r="G64" s="185">
        <v>13</v>
      </c>
      <c r="H64" s="185">
        <v>3</v>
      </c>
      <c r="I64" s="186" t="s">
        <v>559</v>
      </c>
      <c r="J64" s="188" t="s">
        <v>1062</v>
      </c>
      <c r="K64" s="168"/>
    </row>
    <row r="65" spans="1:11" hidden="1" x14ac:dyDescent="0.2">
      <c r="A65" s="129" t="s">
        <v>166</v>
      </c>
      <c r="D65" s="138" t="s">
        <v>118</v>
      </c>
      <c r="E65" s="188" t="s">
        <v>1104</v>
      </c>
      <c r="G65" s="185">
        <v>11</v>
      </c>
      <c r="H65" s="185">
        <v>3</v>
      </c>
      <c r="I65" s="186" t="s">
        <v>593</v>
      </c>
      <c r="J65" s="188" t="s">
        <v>1063</v>
      </c>
      <c r="K65" s="168"/>
    </row>
    <row r="66" spans="1:11" hidden="1" x14ac:dyDescent="0.2">
      <c r="A66" s="129" t="s">
        <v>167</v>
      </c>
      <c r="D66" s="138" t="s">
        <v>119</v>
      </c>
      <c r="E66" s="188" t="s">
        <v>1118</v>
      </c>
      <c r="G66" s="185">
        <v>3</v>
      </c>
      <c r="H66" s="185">
        <v>3</v>
      </c>
      <c r="I66" s="186" t="s">
        <v>594</v>
      </c>
      <c r="J66" s="188" t="s">
        <v>1064</v>
      </c>
      <c r="K66" s="168"/>
    </row>
    <row r="67" spans="1:11" hidden="1" x14ac:dyDescent="0.2">
      <c r="A67" s="129" t="s">
        <v>1041</v>
      </c>
      <c r="G67" s="185">
        <v>4</v>
      </c>
      <c r="H67" s="185">
        <v>3</v>
      </c>
      <c r="I67" s="186" t="s">
        <v>124</v>
      </c>
      <c r="J67" s="188" t="s">
        <v>1065</v>
      </c>
      <c r="K67" s="168"/>
    </row>
    <row r="68" spans="1:11" hidden="1" x14ac:dyDescent="0.2">
      <c r="A68" s="129" t="s">
        <v>165</v>
      </c>
      <c r="G68" s="185">
        <v>5</v>
      </c>
      <c r="H68" s="185">
        <v>3</v>
      </c>
      <c r="I68" s="186" t="s">
        <v>595</v>
      </c>
      <c r="J68" s="188" t="s">
        <v>1066</v>
      </c>
      <c r="K68" s="168"/>
    </row>
    <row r="69" spans="1:11" hidden="1" x14ac:dyDescent="0.2">
      <c r="A69" s="129" t="s">
        <v>1042</v>
      </c>
      <c r="G69" s="185">
        <v>6</v>
      </c>
      <c r="H69" s="185">
        <v>3</v>
      </c>
      <c r="I69" s="186" t="s">
        <v>382</v>
      </c>
      <c r="J69" s="188" t="s">
        <v>1067</v>
      </c>
      <c r="K69" s="168"/>
    </row>
    <row r="70" spans="1:11" hidden="1" x14ac:dyDescent="0.2">
      <c r="A70" s="129" t="s">
        <v>168</v>
      </c>
      <c r="G70" s="185">
        <v>7</v>
      </c>
      <c r="H70" s="185">
        <v>3</v>
      </c>
      <c r="I70" s="186" t="s">
        <v>596</v>
      </c>
      <c r="J70" s="188" t="s">
        <v>1068</v>
      </c>
      <c r="K70" s="168"/>
    </row>
    <row r="71" spans="1:11" hidden="1" x14ac:dyDescent="0.2">
      <c r="G71" s="185">
        <v>8</v>
      </c>
      <c r="H71" s="185">
        <v>3</v>
      </c>
      <c r="I71" s="186" t="s">
        <v>493</v>
      </c>
      <c r="J71" s="188" t="s">
        <v>1069</v>
      </c>
      <c r="K71" s="168"/>
    </row>
    <row r="72" spans="1:11" hidden="1" x14ac:dyDescent="0.2">
      <c r="G72" s="185">
        <v>9</v>
      </c>
      <c r="H72" s="185">
        <v>3</v>
      </c>
      <c r="I72" s="186" t="s">
        <v>507</v>
      </c>
      <c r="J72" s="188" t="s">
        <v>1070</v>
      </c>
      <c r="K72" s="168"/>
    </row>
    <row r="73" spans="1:11" hidden="1" x14ac:dyDescent="0.2">
      <c r="B73" s="145"/>
      <c r="G73" s="185">
        <v>10</v>
      </c>
      <c r="H73" s="185">
        <v>3</v>
      </c>
      <c r="I73" s="186" t="s">
        <v>525</v>
      </c>
      <c r="J73" s="188" t="s">
        <v>1071</v>
      </c>
      <c r="K73" s="168"/>
    </row>
    <row r="74" spans="1:11" hidden="1" x14ac:dyDescent="0.2">
      <c r="G74" s="185">
        <v>16</v>
      </c>
      <c r="H74" s="185">
        <v>4</v>
      </c>
      <c r="I74" s="186" t="s">
        <v>597</v>
      </c>
      <c r="J74" s="188" t="s">
        <v>1072</v>
      </c>
      <c r="K74" s="168"/>
    </row>
    <row r="75" spans="1:11" hidden="1" x14ac:dyDescent="0.2">
      <c r="G75" s="185">
        <v>14</v>
      </c>
      <c r="H75" s="185">
        <v>4</v>
      </c>
      <c r="I75" s="186" t="s">
        <v>172</v>
      </c>
      <c r="J75" s="188" t="s">
        <v>1073</v>
      </c>
    </row>
    <row r="76" spans="1:11" hidden="1" x14ac:dyDescent="0.2">
      <c r="G76" s="185">
        <v>18</v>
      </c>
      <c r="H76" s="185">
        <v>4</v>
      </c>
      <c r="I76" s="186" t="s">
        <v>331</v>
      </c>
      <c r="J76" s="188" t="s">
        <v>1074</v>
      </c>
    </row>
    <row r="77" spans="1:11" hidden="1" x14ac:dyDescent="0.2">
      <c r="G77" s="185">
        <v>26</v>
      </c>
      <c r="H77" s="185">
        <v>4</v>
      </c>
      <c r="I77" s="186" t="s">
        <v>576</v>
      </c>
      <c r="J77" s="188" t="s">
        <v>1075</v>
      </c>
    </row>
    <row r="78" spans="1:11" hidden="1" x14ac:dyDescent="0.2">
      <c r="G78" s="185">
        <v>23</v>
      </c>
      <c r="H78" s="185">
        <v>4</v>
      </c>
      <c r="I78" s="186" t="s">
        <v>520</v>
      </c>
      <c r="J78" s="188" t="s">
        <v>1076</v>
      </c>
    </row>
    <row r="79" spans="1:11" hidden="1" x14ac:dyDescent="0.2">
      <c r="G79" s="185">
        <v>24</v>
      </c>
      <c r="H79" s="185">
        <v>4</v>
      </c>
      <c r="I79" s="186" t="s">
        <v>598</v>
      </c>
      <c r="J79" s="188" t="s">
        <v>1077</v>
      </c>
    </row>
    <row r="80" spans="1:11" hidden="1" x14ac:dyDescent="0.2">
      <c r="G80" s="185">
        <v>21</v>
      </c>
      <c r="H80" s="185">
        <v>4</v>
      </c>
      <c r="I80" s="186" t="s">
        <v>599</v>
      </c>
      <c r="J80" s="188" t="s">
        <v>1078</v>
      </c>
    </row>
    <row r="81" spans="1:12" hidden="1" x14ac:dyDescent="0.2">
      <c r="G81" s="185">
        <v>45</v>
      </c>
      <c r="H81" s="185">
        <v>4</v>
      </c>
      <c r="I81" s="186" t="s">
        <v>600</v>
      </c>
      <c r="J81" s="188" t="s">
        <v>1079</v>
      </c>
    </row>
    <row r="82" spans="1:12" hidden="1" x14ac:dyDescent="0.2">
      <c r="G82" s="185">
        <v>15</v>
      </c>
      <c r="H82" s="185">
        <v>4</v>
      </c>
      <c r="I82" s="186" t="s">
        <v>249</v>
      </c>
      <c r="J82" s="188" t="s">
        <v>1080</v>
      </c>
    </row>
    <row r="83" spans="1:12" hidden="1" x14ac:dyDescent="0.2">
      <c r="G83" s="185">
        <v>25</v>
      </c>
      <c r="H83" s="185">
        <v>4</v>
      </c>
      <c r="I83" s="186" t="s">
        <v>601</v>
      </c>
      <c r="J83" s="188" t="s">
        <v>1081</v>
      </c>
    </row>
    <row r="84" spans="1:12" hidden="1" x14ac:dyDescent="0.2">
      <c r="G84" s="185">
        <v>47</v>
      </c>
      <c r="H84" s="185">
        <v>4</v>
      </c>
      <c r="I84" s="186" t="s">
        <v>602</v>
      </c>
      <c r="J84" s="188" t="s">
        <v>1082</v>
      </c>
    </row>
    <row r="85" spans="1:12" hidden="1" x14ac:dyDescent="0.2">
      <c r="G85" s="185">
        <v>20</v>
      </c>
      <c r="H85" s="185">
        <v>4</v>
      </c>
      <c r="I85" s="186" t="s">
        <v>603</v>
      </c>
      <c r="J85" s="188" t="s">
        <v>1083</v>
      </c>
    </row>
    <row r="86" spans="1:12" hidden="1" x14ac:dyDescent="0.2">
      <c r="G86" s="185">
        <v>27</v>
      </c>
      <c r="H86" s="185">
        <v>4</v>
      </c>
      <c r="I86" s="186" t="s">
        <v>604</v>
      </c>
      <c r="J86" s="188" t="s">
        <v>1084</v>
      </c>
    </row>
    <row r="87" spans="1:12" hidden="1" x14ac:dyDescent="0.2">
      <c r="G87" s="185">
        <v>19</v>
      </c>
      <c r="H87" s="185">
        <v>4</v>
      </c>
      <c r="I87" s="186" t="s">
        <v>403</v>
      </c>
      <c r="J87" s="188" t="s">
        <v>1085</v>
      </c>
    </row>
    <row r="88" spans="1:12" hidden="1" x14ac:dyDescent="0.2">
      <c r="G88" s="185">
        <v>22</v>
      </c>
      <c r="H88" s="185">
        <v>4</v>
      </c>
      <c r="I88" s="186" t="s">
        <v>605</v>
      </c>
      <c r="J88" s="188" t="s">
        <v>1086</v>
      </c>
    </row>
    <row r="89" spans="1:12" hidden="1" x14ac:dyDescent="0.2">
      <c r="G89" s="185">
        <v>46</v>
      </c>
      <c r="H89" s="185">
        <v>4</v>
      </c>
      <c r="I89" s="186" t="s">
        <v>587</v>
      </c>
      <c r="J89" s="188" t="s">
        <v>1087</v>
      </c>
    </row>
    <row r="90" spans="1:12" hidden="1" x14ac:dyDescent="0.2">
      <c r="G90" s="185">
        <v>17</v>
      </c>
      <c r="H90" s="185">
        <v>4</v>
      </c>
      <c r="I90" s="186" t="s">
        <v>316</v>
      </c>
      <c r="J90" s="188" t="s">
        <v>1088</v>
      </c>
    </row>
    <row r="91" spans="1:12" hidden="1" x14ac:dyDescent="0.2"/>
    <row r="92" spans="1:12" hidden="1" x14ac:dyDescent="0.2">
      <c r="B92" s="181" t="s">
        <v>127</v>
      </c>
      <c r="E92" s="182" t="s">
        <v>126</v>
      </c>
      <c r="H92" s="182" t="s">
        <v>124</v>
      </c>
      <c r="K92" s="182" t="s">
        <v>125</v>
      </c>
    </row>
    <row r="93" spans="1:12" hidden="1" x14ac:dyDescent="0.2">
      <c r="A93" s="183">
        <v>28</v>
      </c>
      <c r="B93" s="184" t="s">
        <v>169</v>
      </c>
      <c r="C93" s="188" t="s">
        <v>616</v>
      </c>
      <c r="D93" s="183">
        <v>12</v>
      </c>
      <c r="E93" s="184" t="s">
        <v>170</v>
      </c>
      <c r="F93" s="188" t="s">
        <v>749</v>
      </c>
      <c r="G93" s="183">
        <v>1</v>
      </c>
      <c r="H93" s="184" t="s">
        <v>171</v>
      </c>
      <c r="I93" s="188" t="s">
        <v>773</v>
      </c>
      <c r="J93" s="183">
        <v>14</v>
      </c>
      <c r="K93" s="184" t="s">
        <v>172</v>
      </c>
      <c r="L93" s="188" t="s">
        <v>907</v>
      </c>
    </row>
    <row r="94" spans="1:12" hidden="1" x14ac:dyDescent="0.2">
      <c r="A94" s="183">
        <v>28</v>
      </c>
      <c r="B94" s="184" t="s">
        <v>173</v>
      </c>
      <c r="C94" s="188" t="s">
        <v>617</v>
      </c>
      <c r="D94" s="183">
        <v>12</v>
      </c>
      <c r="E94" s="184" t="s">
        <v>174</v>
      </c>
      <c r="F94" s="188" t="s">
        <v>750</v>
      </c>
      <c r="G94" s="183">
        <v>1</v>
      </c>
      <c r="H94" s="184" t="s">
        <v>175</v>
      </c>
      <c r="I94" s="188" t="s">
        <v>774</v>
      </c>
      <c r="J94" s="183">
        <v>14</v>
      </c>
      <c r="K94" s="184" t="s">
        <v>176</v>
      </c>
      <c r="L94" s="188" t="s">
        <v>908</v>
      </c>
    </row>
    <row r="95" spans="1:12" hidden="1" x14ac:dyDescent="0.2">
      <c r="A95" s="183">
        <v>28</v>
      </c>
      <c r="B95" s="184" t="s">
        <v>177</v>
      </c>
      <c r="C95" s="188" t="s">
        <v>618</v>
      </c>
      <c r="D95" s="183">
        <v>12</v>
      </c>
      <c r="E95" s="184" t="s">
        <v>178</v>
      </c>
      <c r="F95" s="188" t="s">
        <v>751</v>
      </c>
      <c r="G95" s="183">
        <v>1</v>
      </c>
      <c r="H95" s="184" t="s">
        <v>179</v>
      </c>
      <c r="I95" s="188" t="s">
        <v>775</v>
      </c>
      <c r="J95" s="183">
        <v>14</v>
      </c>
      <c r="K95" s="184" t="s">
        <v>180</v>
      </c>
      <c r="L95" s="188" t="s">
        <v>909</v>
      </c>
    </row>
    <row r="96" spans="1:12" hidden="1" x14ac:dyDescent="0.2">
      <c r="A96" s="183">
        <v>28</v>
      </c>
      <c r="B96" s="184" t="s">
        <v>181</v>
      </c>
      <c r="C96" s="188" t="s">
        <v>619</v>
      </c>
      <c r="D96" s="183">
        <v>12</v>
      </c>
      <c r="E96" s="184" t="s">
        <v>182</v>
      </c>
      <c r="F96" s="188" t="s">
        <v>752</v>
      </c>
      <c r="G96" s="183">
        <v>1</v>
      </c>
      <c r="H96" s="184" t="s">
        <v>183</v>
      </c>
      <c r="I96" s="188" t="s">
        <v>776</v>
      </c>
      <c r="J96" s="183">
        <v>14</v>
      </c>
      <c r="K96" s="184" t="s">
        <v>184</v>
      </c>
      <c r="L96" s="188" t="s">
        <v>910</v>
      </c>
    </row>
    <row r="97" spans="1:12" hidden="1" x14ac:dyDescent="0.2">
      <c r="A97" s="183">
        <v>28</v>
      </c>
      <c r="B97" s="184" t="s">
        <v>185</v>
      </c>
      <c r="C97" s="188" t="s">
        <v>620</v>
      </c>
      <c r="D97" s="183">
        <v>12</v>
      </c>
      <c r="E97" s="184" t="s">
        <v>186</v>
      </c>
      <c r="F97" s="188" t="s">
        <v>753</v>
      </c>
      <c r="G97" s="183">
        <v>1</v>
      </c>
      <c r="H97" s="184" t="s">
        <v>187</v>
      </c>
      <c r="I97" s="188" t="s">
        <v>777</v>
      </c>
      <c r="J97" s="183">
        <v>14</v>
      </c>
      <c r="K97" s="184" t="s">
        <v>188</v>
      </c>
      <c r="L97" s="188" t="s">
        <v>911</v>
      </c>
    </row>
    <row r="98" spans="1:12" hidden="1" x14ac:dyDescent="0.2">
      <c r="A98" s="183">
        <v>28</v>
      </c>
      <c r="B98" s="184" t="s">
        <v>189</v>
      </c>
      <c r="C98" s="188" t="s">
        <v>621</v>
      </c>
      <c r="D98" s="183">
        <v>12</v>
      </c>
      <c r="E98" s="184" t="s">
        <v>190</v>
      </c>
      <c r="F98" s="188" t="s">
        <v>754</v>
      </c>
      <c r="G98" s="183">
        <v>1</v>
      </c>
      <c r="H98" s="184" t="s">
        <v>191</v>
      </c>
      <c r="I98" s="188" t="s">
        <v>778</v>
      </c>
      <c r="J98" s="183">
        <v>14</v>
      </c>
      <c r="K98" s="184" t="s">
        <v>192</v>
      </c>
      <c r="L98" s="188" t="s">
        <v>912</v>
      </c>
    </row>
    <row r="99" spans="1:12" hidden="1" x14ac:dyDescent="0.2">
      <c r="A99" s="183">
        <v>28</v>
      </c>
      <c r="B99" s="184" t="s">
        <v>193</v>
      </c>
      <c r="C99" s="188" t="s">
        <v>622</v>
      </c>
      <c r="D99" s="183">
        <v>12</v>
      </c>
      <c r="E99" s="184" t="s">
        <v>194</v>
      </c>
      <c r="F99" s="188" t="s">
        <v>755</v>
      </c>
      <c r="G99" s="183">
        <v>1</v>
      </c>
      <c r="H99" s="184" t="s">
        <v>195</v>
      </c>
      <c r="I99" s="188" t="s">
        <v>779</v>
      </c>
      <c r="J99" s="183">
        <v>14</v>
      </c>
      <c r="K99" s="184" t="s">
        <v>196</v>
      </c>
      <c r="L99" s="188" t="s">
        <v>913</v>
      </c>
    </row>
    <row r="100" spans="1:12" hidden="1" x14ac:dyDescent="0.2">
      <c r="A100" s="183">
        <v>28</v>
      </c>
      <c r="B100" s="184" t="s">
        <v>197</v>
      </c>
      <c r="C100" s="188" t="s">
        <v>623</v>
      </c>
      <c r="D100" s="183">
        <v>12</v>
      </c>
      <c r="E100" s="184" t="s">
        <v>198</v>
      </c>
      <c r="F100" s="188" t="s">
        <v>756</v>
      </c>
      <c r="G100" s="183">
        <v>1</v>
      </c>
      <c r="H100" s="184" t="s">
        <v>199</v>
      </c>
      <c r="I100" s="188" t="s">
        <v>780</v>
      </c>
      <c r="J100" s="183">
        <v>14</v>
      </c>
      <c r="K100" s="184" t="s">
        <v>200</v>
      </c>
      <c r="L100" s="188" t="s">
        <v>914</v>
      </c>
    </row>
    <row r="101" spans="1:12" hidden="1" x14ac:dyDescent="0.2">
      <c r="A101" s="183">
        <v>28</v>
      </c>
      <c r="B101" s="184" t="s">
        <v>201</v>
      </c>
      <c r="C101" s="188" t="s">
        <v>624</v>
      </c>
      <c r="D101" s="183">
        <v>12</v>
      </c>
      <c r="E101" s="184" t="s">
        <v>202</v>
      </c>
      <c r="F101" s="188" t="s">
        <v>757</v>
      </c>
      <c r="G101" s="183">
        <v>1</v>
      </c>
      <c r="H101" s="184" t="s">
        <v>203</v>
      </c>
      <c r="I101" s="188" t="s">
        <v>781</v>
      </c>
      <c r="J101" s="183">
        <v>14</v>
      </c>
      <c r="K101" s="184" t="s">
        <v>204</v>
      </c>
      <c r="L101" s="188" t="s">
        <v>915</v>
      </c>
    </row>
    <row r="102" spans="1:12" hidden="1" x14ac:dyDescent="0.2">
      <c r="A102" s="183">
        <v>28</v>
      </c>
      <c r="B102" s="184" t="s">
        <v>205</v>
      </c>
      <c r="C102" s="188" t="s">
        <v>625</v>
      </c>
      <c r="D102" s="183">
        <v>12</v>
      </c>
      <c r="E102" s="184" t="s">
        <v>206</v>
      </c>
      <c r="F102" s="188" t="s">
        <v>758</v>
      </c>
      <c r="G102" s="183">
        <v>1</v>
      </c>
      <c r="H102" s="184" t="s">
        <v>207</v>
      </c>
      <c r="I102" s="188" t="s">
        <v>782</v>
      </c>
      <c r="J102" s="183">
        <v>14</v>
      </c>
      <c r="K102" s="184" t="s">
        <v>208</v>
      </c>
      <c r="L102" s="188" t="s">
        <v>916</v>
      </c>
    </row>
    <row r="103" spans="1:12" hidden="1" x14ac:dyDescent="0.2">
      <c r="A103" s="183">
        <v>29</v>
      </c>
      <c r="B103" s="184" t="s">
        <v>209</v>
      </c>
      <c r="C103" s="188" t="s">
        <v>626</v>
      </c>
      <c r="D103" s="183">
        <v>12</v>
      </c>
      <c r="E103" s="184" t="s">
        <v>210</v>
      </c>
      <c r="F103" s="188" t="s">
        <v>759</v>
      </c>
      <c r="G103" s="183">
        <v>1</v>
      </c>
      <c r="H103" s="184" t="s">
        <v>211</v>
      </c>
      <c r="I103" s="188" t="s">
        <v>783</v>
      </c>
      <c r="J103" s="183">
        <v>14</v>
      </c>
      <c r="K103" s="184" t="s">
        <v>212</v>
      </c>
      <c r="L103" s="188" t="s">
        <v>917</v>
      </c>
    </row>
    <row r="104" spans="1:12" hidden="1" x14ac:dyDescent="0.2">
      <c r="A104" s="183">
        <v>29</v>
      </c>
      <c r="B104" s="184" t="s">
        <v>213</v>
      </c>
      <c r="C104" s="188" t="s">
        <v>627</v>
      </c>
      <c r="D104" s="183">
        <v>12</v>
      </c>
      <c r="E104" s="184" t="s">
        <v>214</v>
      </c>
      <c r="F104" s="188" t="s">
        <v>760</v>
      </c>
      <c r="G104" s="183">
        <v>1</v>
      </c>
      <c r="H104" s="184" t="s">
        <v>215</v>
      </c>
      <c r="I104" s="188" t="s">
        <v>784</v>
      </c>
      <c r="J104" s="183">
        <v>14</v>
      </c>
      <c r="K104" s="184" t="s">
        <v>216</v>
      </c>
      <c r="L104" s="188" t="s">
        <v>918</v>
      </c>
    </row>
    <row r="105" spans="1:12" hidden="1" x14ac:dyDescent="0.2">
      <c r="A105" s="183">
        <v>29</v>
      </c>
      <c r="B105" s="184" t="s">
        <v>217</v>
      </c>
      <c r="C105" s="188" t="s">
        <v>628</v>
      </c>
      <c r="D105" s="183">
        <v>34</v>
      </c>
      <c r="E105" s="184" t="s">
        <v>218</v>
      </c>
      <c r="F105" s="188" t="s">
        <v>741</v>
      </c>
      <c r="G105" s="183">
        <v>1</v>
      </c>
      <c r="H105" s="184" t="s">
        <v>219</v>
      </c>
      <c r="I105" s="188" t="s">
        <v>785</v>
      </c>
      <c r="J105" s="183">
        <v>14</v>
      </c>
      <c r="K105" s="184" t="s">
        <v>220</v>
      </c>
      <c r="L105" s="188" t="s">
        <v>919</v>
      </c>
    </row>
    <row r="106" spans="1:12" hidden="1" x14ac:dyDescent="0.2">
      <c r="A106" s="183">
        <v>29</v>
      </c>
      <c r="B106" s="184" t="s">
        <v>221</v>
      </c>
      <c r="C106" s="188" t="s">
        <v>629</v>
      </c>
      <c r="D106" s="183">
        <v>34</v>
      </c>
      <c r="E106" s="184" t="s">
        <v>1099</v>
      </c>
      <c r="F106" s="188" t="s">
        <v>742</v>
      </c>
      <c r="G106" s="183">
        <v>2</v>
      </c>
      <c r="H106" s="184" t="s">
        <v>222</v>
      </c>
      <c r="I106" s="188" t="s">
        <v>786</v>
      </c>
      <c r="J106" s="183">
        <v>14</v>
      </c>
      <c r="K106" s="184" t="s">
        <v>223</v>
      </c>
      <c r="L106" s="188" t="s">
        <v>920</v>
      </c>
    </row>
    <row r="107" spans="1:12" hidden="1" x14ac:dyDescent="0.2">
      <c r="A107" s="183">
        <v>29</v>
      </c>
      <c r="B107" s="184" t="s">
        <v>224</v>
      </c>
      <c r="C107" s="188" t="s">
        <v>630</v>
      </c>
      <c r="D107" s="183">
        <v>34</v>
      </c>
      <c r="E107" s="184" t="s">
        <v>225</v>
      </c>
      <c r="F107" s="188" t="s">
        <v>743</v>
      </c>
      <c r="G107" s="183">
        <v>2</v>
      </c>
      <c r="H107" s="184" t="s">
        <v>226</v>
      </c>
      <c r="I107" s="188" t="s">
        <v>787</v>
      </c>
      <c r="J107" s="183">
        <v>14</v>
      </c>
      <c r="K107" s="184" t="s">
        <v>227</v>
      </c>
      <c r="L107" s="188" t="s">
        <v>921</v>
      </c>
    </row>
    <row r="108" spans="1:12" hidden="1" x14ac:dyDescent="0.2">
      <c r="A108" s="183">
        <v>29</v>
      </c>
      <c r="B108" s="184" t="s">
        <v>228</v>
      </c>
      <c r="C108" s="188" t="s">
        <v>631</v>
      </c>
      <c r="D108" s="183">
        <v>34</v>
      </c>
      <c r="E108" s="184" t="s">
        <v>229</v>
      </c>
      <c r="F108" s="188" t="s">
        <v>744</v>
      </c>
      <c r="G108" s="183">
        <v>2</v>
      </c>
      <c r="H108" s="184" t="s">
        <v>230</v>
      </c>
      <c r="I108" s="188" t="s">
        <v>788</v>
      </c>
      <c r="J108" s="183">
        <v>15</v>
      </c>
      <c r="K108" s="184" t="s">
        <v>231</v>
      </c>
      <c r="L108" s="188" t="s">
        <v>971</v>
      </c>
    </row>
    <row r="109" spans="1:12" hidden="1" x14ac:dyDescent="0.2">
      <c r="A109" s="183">
        <v>29</v>
      </c>
      <c r="B109" s="184" t="s">
        <v>232</v>
      </c>
      <c r="C109" s="188" t="s">
        <v>632</v>
      </c>
      <c r="D109" s="183">
        <v>34</v>
      </c>
      <c r="E109" s="184" t="s">
        <v>1100</v>
      </c>
      <c r="F109" s="188" t="s">
        <v>745</v>
      </c>
      <c r="G109" s="183">
        <v>2</v>
      </c>
      <c r="H109" s="184" t="s">
        <v>233</v>
      </c>
      <c r="I109" s="188" t="s">
        <v>789</v>
      </c>
      <c r="J109" s="183">
        <v>15</v>
      </c>
      <c r="K109" s="184" t="s">
        <v>234</v>
      </c>
      <c r="L109" s="188" t="s">
        <v>972</v>
      </c>
    </row>
    <row r="110" spans="1:12" hidden="1" x14ac:dyDescent="0.2">
      <c r="A110" s="183">
        <v>29</v>
      </c>
      <c r="B110" s="184" t="s">
        <v>235</v>
      </c>
      <c r="C110" s="188" t="s">
        <v>633</v>
      </c>
      <c r="D110" s="183">
        <v>34</v>
      </c>
      <c r="E110" s="184" t="s">
        <v>236</v>
      </c>
      <c r="F110" s="188" t="s">
        <v>746</v>
      </c>
      <c r="G110" s="183">
        <v>2</v>
      </c>
      <c r="H110" s="184" t="s">
        <v>237</v>
      </c>
      <c r="I110" s="188" t="s">
        <v>790</v>
      </c>
      <c r="J110" s="183">
        <v>15</v>
      </c>
      <c r="K110" s="184" t="s">
        <v>238</v>
      </c>
      <c r="L110" s="188" t="s">
        <v>973</v>
      </c>
    </row>
    <row r="111" spans="1:12" hidden="1" x14ac:dyDescent="0.2">
      <c r="A111" s="183">
        <v>30</v>
      </c>
      <c r="B111" s="184" t="s">
        <v>239</v>
      </c>
      <c r="C111" s="188" t="s">
        <v>634</v>
      </c>
      <c r="D111" s="183">
        <v>34</v>
      </c>
      <c r="E111" s="184" t="s">
        <v>240</v>
      </c>
      <c r="F111" s="188" t="s">
        <v>747</v>
      </c>
      <c r="G111" s="183">
        <v>2</v>
      </c>
      <c r="H111" s="184" t="s">
        <v>1102</v>
      </c>
      <c r="I111" s="188" t="s">
        <v>791</v>
      </c>
      <c r="J111" s="183">
        <v>15</v>
      </c>
      <c r="K111" s="184" t="s">
        <v>241</v>
      </c>
      <c r="L111" s="188" t="s">
        <v>974</v>
      </c>
    </row>
    <row r="112" spans="1:12" hidden="1" x14ac:dyDescent="0.2">
      <c r="A112" s="183">
        <v>30</v>
      </c>
      <c r="B112" s="184" t="s">
        <v>242</v>
      </c>
      <c r="C112" s="188" t="s">
        <v>635</v>
      </c>
      <c r="D112" s="183">
        <v>34</v>
      </c>
      <c r="E112" s="184" t="s">
        <v>243</v>
      </c>
      <c r="F112" s="188" t="s">
        <v>748</v>
      </c>
      <c r="G112" s="183">
        <v>2</v>
      </c>
      <c r="H112" s="184" t="s">
        <v>244</v>
      </c>
      <c r="I112" s="188" t="s">
        <v>792</v>
      </c>
      <c r="J112" s="183">
        <v>15</v>
      </c>
      <c r="K112" s="184" t="s">
        <v>245</v>
      </c>
      <c r="L112" s="188" t="s">
        <v>975</v>
      </c>
    </row>
    <row r="113" spans="1:12" hidden="1" x14ac:dyDescent="0.2">
      <c r="A113" s="183">
        <v>30</v>
      </c>
      <c r="B113" s="184" t="s">
        <v>246</v>
      </c>
      <c r="C113" s="188" t="s">
        <v>636</v>
      </c>
      <c r="D113" s="183">
        <v>35</v>
      </c>
      <c r="E113" s="184" t="s">
        <v>247</v>
      </c>
      <c r="F113" s="188" t="s">
        <v>761</v>
      </c>
      <c r="G113" s="183">
        <v>2</v>
      </c>
      <c r="H113" s="184" t="s">
        <v>248</v>
      </c>
      <c r="I113" s="188" t="s">
        <v>793</v>
      </c>
      <c r="J113" s="183">
        <v>15</v>
      </c>
      <c r="K113" s="184" t="s">
        <v>249</v>
      </c>
      <c r="L113" s="188" t="s">
        <v>976</v>
      </c>
    </row>
    <row r="114" spans="1:12" hidden="1" x14ac:dyDescent="0.2">
      <c r="A114" s="183">
        <v>30</v>
      </c>
      <c r="B114" s="184" t="s">
        <v>250</v>
      </c>
      <c r="C114" s="188" t="s">
        <v>637</v>
      </c>
      <c r="D114" s="183">
        <v>35</v>
      </c>
      <c r="E114" s="184" t="s">
        <v>251</v>
      </c>
      <c r="F114" s="188" t="s">
        <v>762</v>
      </c>
      <c r="G114" s="183">
        <v>2</v>
      </c>
      <c r="H114" s="184" t="s">
        <v>252</v>
      </c>
      <c r="I114" s="188" t="s">
        <v>794</v>
      </c>
      <c r="J114" s="183">
        <v>15</v>
      </c>
      <c r="K114" s="184" t="s">
        <v>253</v>
      </c>
      <c r="L114" s="188" t="s">
        <v>977</v>
      </c>
    </row>
    <row r="115" spans="1:12" hidden="1" x14ac:dyDescent="0.2">
      <c r="A115" s="183">
        <v>30</v>
      </c>
      <c r="B115" s="184" t="s">
        <v>254</v>
      </c>
      <c r="C115" s="188" t="s">
        <v>638</v>
      </c>
      <c r="D115" s="183">
        <v>35</v>
      </c>
      <c r="E115" s="184" t="s">
        <v>255</v>
      </c>
      <c r="F115" s="188" t="s">
        <v>763</v>
      </c>
      <c r="G115" s="183">
        <v>2</v>
      </c>
      <c r="H115" s="184" t="s">
        <v>256</v>
      </c>
      <c r="I115" s="188" t="s">
        <v>795</v>
      </c>
      <c r="J115" s="183">
        <v>15</v>
      </c>
      <c r="K115" s="184" t="s">
        <v>257</v>
      </c>
      <c r="L115" s="188" t="s">
        <v>978</v>
      </c>
    </row>
    <row r="116" spans="1:12" hidden="1" x14ac:dyDescent="0.2">
      <c r="A116" s="183">
        <v>30</v>
      </c>
      <c r="B116" s="184" t="s">
        <v>258</v>
      </c>
      <c r="C116" s="188" t="s">
        <v>639</v>
      </c>
      <c r="D116" s="183">
        <v>35</v>
      </c>
      <c r="E116" s="184" t="s">
        <v>259</v>
      </c>
      <c r="F116" s="188" t="s">
        <v>764</v>
      </c>
      <c r="G116" s="183">
        <v>2</v>
      </c>
      <c r="H116" s="184" t="s">
        <v>260</v>
      </c>
      <c r="I116" s="188" t="s">
        <v>796</v>
      </c>
      <c r="J116" s="183">
        <v>15</v>
      </c>
      <c r="K116" s="184" t="s">
        <v>261</v>
      </c>
      <c r="L116" s="188" t="s">
        <v>979</v>
      </c>
    </row>
    <row r="117" spans="1:12" hidden="1" x14ac:dyDescent="0.2">
      <c r="A117" s="183">
        <v>30</v>
      </c>
      <c r="B117" s="184" t="s">
        <v>262</v>
      </c>
      <c r="C117" s="188" t="s">
        <v>640</v>
      </c>
      <c r="D117" s="183">
        <v>35</v>
      </c>
      <c r="E117" s="184" t="s">
        <v>263</v>
      </c>
      <c r="F117" s="188" t="s">
        <v>765</v>
      </c>
      <c r="G117" s="183">
        <v>2</v>
      </c>
      <c r="H117" s="184" t="s">
        <v>264</v>
      </c>
      <c r="I117" s="188" t="s">
        <v>797</v>
      </c>
      <c r="J117" s="183">
        <v>15</v>
      </c>
      <c r="K117" s="184" t="s">
        <v>265</v>
      </c>
      <c r="L117" s="188" t="s">
        <v>980</v>
      </c>
    </row>
    <row r="118" spans="1:12" hidden="1" x14ac:dyDescent="0.2">
      <c r="A118" s="183">
        <v>30</v>
      </c>
      <c r="B118" s="184" t="s">
        <v>266</v>
      </c>
      <c r="C118" s="188" t="s">
        <v>642</v>
      </c>
      <c r="D118" s="183">
        <v>35</v>
      </c>
      <c r="E118" s="184" t="s">
        <v>267</v>
      </c>
      <c r="F118" s="188" t="s">
        <v>766</v>
      </c>
      <c r="G118" s="183">
        <v>2</v>
      </c>
      <c r="H118" s="184" t="s">
        <v>268</v>
      </c>
      <c r="I118" s="188" t="s">
        <v>798</v>
      </c>
      <c r="J118" s="183">
        <v>15</v>
      </c>
      <c r="K118" s="184" t="s">
        <v>269</v>
      </c>
      <c r="L118" s="188" t="s">
        <v>981</v>
      </c>
    </row>
    <row r="119" spans="1:12" hidden="1" x14ac:dyDescent="0.2">
      <c r="A119" s="183">
        <v>30</v>
      </c>
      <c r="B119" s="184" t="s">
        <v>270</v>
      </c>
      <c r="C119" s="188" t="s">
        <v>641</v>
      </c>
      <c r="D119" s="183">
        <v>35</v>
      </c>
      <c r="E119" s="184" t="s">
        <v>271</v>
      </c>
      <c r="F119" s="188" t="s">
        <v>767</v>
      </c>
      <c r="G119" s="183"/>
      <c r="H119" s="184"/>
      <c r="I119" s="188"/>
      <c r="J119" s="183">
        <v>15</v>
      </c>
      <c r="K119" s="184" t="s">
        <v>272</v>
      </c>
      <c r="L119" s="188" t="s">
        <v>982</v>
      </c>
    </row>
    <row r="120" spans="1:12" hidden="1" x14ac:dyDescent="0.2">
      <c r="A120" s="183">
        <v>30</v>
      </c>
      <c r="B120" s="184" t="s">
        <v>273</v>
      </c>
      <c r="C120" s="188" t="s">
        <v>643</v>
      </c>
      <c r="D120" s="183">
        <v>35</v>
      </c>
      <c r="E120" s="184" t="s">
        <v>274</v>
      </c>
      <c r="F120" s="188" t="s">
        <v>768</v>
      </c>
      <c r="G120" s="183">
        <v>3</v>
      </c>
      <c r="H120" s="184" t="s">
        <v>609</v>
      </c>
      <c r="I120" s="188" t="s">
        <v>799</v>
      </c>
      <c r="J120" s="183">
        <v>16</v>
      </c>
      <c r="K120" s="184" t="s">
        <v>275</v>
      </c>
      <c r="L120" s="188" t="s">
        <v>901</v>
      </c>
    </row>
    <row r="121" spans="1:12" hidden="1" x14ac:dyDescent="0.2">
      <c r="A121" s="183">
        <v>31</v>
      </c>
      <c r="B121" s="184" t="s">
        <v>276</v>
      </c>
      <c r="C121" s="188" t="s">
        <v>654</v>
      </c>
      <c r="D121" s="183">
        <v>35</v>
      </c>
      <c r="E121" s="184" t="s">
        <v>277</v>
      </c>
      <c r="F121" s="188" t="s">
        <v>769</v>
      </c>
      <c r="G121" s="183">
        <v>3</v>
      </c>
      <c r="H121" s="184" t="s">
        <v>281</v>
      </c>
      <c r="I121" s="188" t="s">
        <v>800</v>
      </c>
      <c r="J121" s="183">
        <v>16</v>
      </c>
      <c r="K121" s="184" t="s">
        <v>278</v>
      </c>
      <c r="L121" s="188" t="s">
        <v>902</v>
      </c>
    </row>
    <row r="122" spans="1:12" hidden="1" x14ac:dyDescent="0.2">
      <c r="A122" s="183">
        <v>31</v>
      </c>
      <c r="B122" s="184" t="s">
        <v>279</v>
      </c>
      <c r="C122" s="188" t="s">
        <v>655</v>
      </c>
      <c r="D122" s="183">
        <v>35</v>
      </c>
      <c r="E122" s="184" t="s">
        <v>280</v>
      </c>
      <c r="F122" s="188" t="s">
        <v>770</v>
      </c>
      <c r="G122" s="183">
        <v>3</v>
      </c>
      <c r="H122" s="184" t="s">
        <v>608</v>
      </c>
      <c r="I122" s="188" t="s">
        <v>801</v>
      </c>
      <c r="J122" s="183">
        <v>16</v>
      </c>
      <c r="K122" s="184" t="s">
        <v>282</v>
      </c>
      <c r="L122" s="188" t="s">
        <v>903</v>
      </c>
    </row>
    <row r="123" spans="1:12" hidden="1" x14ac:dyDescent="0.2">
      <c r="A123" s="183">
        <v>31</v>
      </c>
      <c r="B123" s="184" t="s">
        <v>283</v>
      </c>
      <c r="C123" s="188" t="s">
        <v>656</v>
      </c>
      <c r="D123" s="183">
        <v>35</v>
      </c>
      <c r="E123" s="184" t="s">
        <v>284</v>
      </c>
      <c r="F123" s="188" t="s">
        <v>771</v>
      </c>
      <c r="G123" s="183"/>
      <c r="H123" s="184"/>
      <c r="I123" s="188"/>
      <c r="J123" s="183">
        <v>16</v>
      </c>
      <c r="K123" s="184" t="s">
        <v>285</v>
      </c>
      <c r="L123" s="188" t="s">
        <v>904</v>
      </c>
    </row>
    <row r="124" spans="1:12" hidden="1" x14ac:dyDescent="0.2">
      <c r="A124" s="183">
        <v>31</v>
      </c>
      <c r="B124" s="184" t="s">
        <v>286</v>
      </c>
      <c r="C124" s="188" t="s">
        <v>657</v>
      </c>
      <c r="D124" s="183">
        <v>35</v>
      </c>
      <c r="E124" s="184" t="s">
        <v>287</v>
      </c>
      <c r="F124" s="188" t="s">
        <v>772</v>
      </c>
      <c r="G124" s="183"/>
      <c r="I124" s="188"/>
      <c r="J124" s="183">
        <v>16</v>
      </c>
      <c r="K124" s="184" t="s">
        <v>288</v>
      </c>
      <c r="L124" s="188" t="s">
        <v>905</v>
      </c>
    </row>
    <row r="125" spans="1:12" hidden="1" x14ac:dyDescent="0.2">
      <c r="A125" s="183">
        <v>31</v>
      </c>
      <c r="B125" s="184" t="s">
        <v>289</v>
      </c>
      <c r="C125" s="188" t="s">
        <v>658</v>
      </c>
      <c r="D125" s="183">
        <v>36</v>
      </c>
      <c r="E125" s="184" t="s">
        <v>290</v>
      </c>
      <c r="F125" s="188" t="s">
        <v>693</v>
      </c>
      <c r="G125" s="183">
        <v>4</v>
      </c>
      <c r="H125" s="184" t="s">
        <v>291</v>
      </c>
      <c r="I125" s="188" t="s">
        <v>802</v>
      </c>
      <c r="J125" s="183">
        <v>16</v>
      </c>
      <c r="K125" s="184" t="s">
        <v>292</v>
      </c>
      <c r="L125" s="188" t="s">
        <v>906</v>
      </c>
    </row>
    <row r="126" spans="1:12" hidden="1" x14ac:dyDescent="0.2">
      <c r="A126" s="183">
        <v>31</v>
      </c>
      <c r="B126" s="184" t="s">
        <v>293</v>
      </c>
      <c r="C126" s="188" t="s">
        <v>659</v>
      </c>
      <c r="D126" s="183">
        <v>36</v>
      </c>
      <c r="E126" s="184" t="s">
        <v>294</v>
      </c>
      <c r="F126" s="188" t="s">
        <v>694</v>
      </c>
      <c r="G126" s="183">
        <v>4</v>
      </c>
      <c r="H126" s="184" t="s">
        <v>295</v>
      </c>
      <c r="I126" s="188" t="s">
        <v>803</v>
      </c>
      <c r="J126" s="183">
        <v>17</v>
      </c>
      <c r="K126" s="184" t="s">
        <v>296</v>
      </c>
      <c r="L126" s="188" t="s">
        <v>1003</v>
      </c>
    </row>
    <row r="127" spans="1:12" hidden="1" x14ac:dyDescent="0.2">
      <c r="A127" s="183">
        <v>31</v>
      </c>
      <c r="B127" s="184" t="s">
        <v>297</v>
      </c>
      <c r="C127" s="188" t="s">
        <v>660</v>
      </c>
      <c r="D127" s="183">
        <v>36</v>
      </c>
      <c r="E127" s="184" t="s">
        <v>298</v>
      </c>
      <c r="F127" s="188" t="s">
        <v>695</v>
      </c>
      <c r="G127" s="183">
        <v>4</v>
      </c>
      <c r="H127" s="184" t="s">
        <v>299</v>
      </c>
      <c r="I127" s="188" t="s">
        <v>804</v>
      </c>
      <c r="J127" s="183">
        <v>17</v>
      </c>
      <c r="K127" s="184" t="s">
        <v>300</v>
      </c>
      <c r="L127" s="188" t="s">
        <v>1004</v>
      </c>
    </row>
    <row r="128" spans="1:12" hidden="1" x14ac:dyDescent="0.2">
      <c r="A128" s="183">
        <v>32</v>
      </c>
      <c r="B128" s="184" t="s">
        <v>301</v>
      </c>
      <c r="C128" s="188" t="s">
        <v>673</v>
      </c>
      <c r="D128" s="183">
        <v>36</v>
      </c>
      <c r="E128" s="184" t="s">
        <v>302</v>
      </c>
      <c r="F128" s="188" t="s">
        <v>696</v>
      </c>
      <c r="G128" s="183">
        <v>4</v>
      </c>
      <c r="H128" s="184" t="s">
        <v>303</v>
      </c>
      <c r="I128" s="188" t="s">
        <v>805</v>
      </c>
      <c r="J128" s="183">
        <v>17</v>
      </c>
      <c r="K128" s="184" t="s">
        <v>304</v>
      </c>
      <c r="L128" s="188" t="s">
        <v>1005</v>
      </c>
    </row>
    <row r="129" spans="1:12" hidden="1" x14ac:dyDescent="0.2">
      <c r="A129" s="183">
        <v>32</v>
      </c>
      <c r="B129" s="184" t="s">
        <v>305</v>
      </c>
      <c r="C129" s="188" t="s">
        <v>674</v>
      </c>
      <c r="D129" s="183">
        <v>36</v>
      </c>
      <c r="E129" s="184" t="s">
        <v>306</v>
      </c>
      <c r="F129" s="188" t="s">
        <v>697</v>
      </c>
      <c r="G129" s="183">
        <v>4</v>
      </c>
      <c r="H129" s="184" t="s">
        <v>307</v>
      </c>
      <c r="I129" s="188" t="s">
        <v>806</v>
      </c>
      <c r="J129" s="183">
        <v>17</v>
      </c>
      <c r="K129" s="184" t="s">
        <v>308</v>
      </c>
      <c r="L129" s="188" t="s">
        <v>1006</v>
      </c>
    </row>
    <row r="130" spans="1:12" hidden="1" x14ac:dyDescent="0.2">
      <c r="A130" s="183">
        <v>32</v>
      </c>
      <c r="B130" s="184" t="s">
        <v>309</v>
      </c>
      <c r="C130" s="188" t="s">
        <v>675</v>
      </c>
      <c r="D130" s="183">
        <v>36</v>
      </c>
      <c r="E130" s="184" t="s">
        <v>310</v>
      </c>
      <c r="F130" s="188" t="s">
        <v>698</v>
      </c>
      <c r="G130" s="183">
        <v>4</v>
      </c>
      <c r="H130" s="184" t="s">
        <v>311</v>
      </c>
      <c r="I130" s="188" t="s">
        <v>807</v>
      </c>
      <c r="J130" s="183">
        <v>17</v>
      </c>
      <c r="K130" s="184" t="s">
        <v>312</v>
      </c>
      <c r="L130" s="188" t="s">
        <v>1007</v>
      </c>
    </row>
    <row r="131" spans="1:12" hidden="1" x14ac:dyDescent="0.2">
      <c r="A131" s="183">
        <v>32</v>
      </c>
      <c r="B131" s="184" t="s">
        <v>313</v>
      </c>
      <c r="C131" s="188" t="s">
        <v>676</v>
      </c>
      <c r="D131" s="183">
        <v>36</v>
      </c>
      <c r="E131" s="184" t="s">
        <v>314</v>
      </c>
      <c r="F131" s="188" t="s">
        <v>699</v>
      </c>
      <c r="G131" s="183">
        <v>4</v>
      </c>
      <c r="H131" s="184" t="s">
        <v>315</v>
      </c>
      <c r="I131" s="188" t="s">
        <v>808</v>
      </c>
      <c r="J131" s="183">
        <v>17</v>
      </c>
      <c r="K131" s="184" t="s">
        <v>316</v>
      </c>
      <c r="L131" s="188" t="s">
        <v>1008</v>
      </c>
    </row>
    <row r="132" spans="1:12" hidden="1" x14ac:dyDescent="0.2">
      <c r="A132" s="183">
        <v>32</v>
      </c>
      <c r="B132" s="184" t="s">
        <v>317</v>
      </c>
      <c r="C132" s="188" t="s">
        <v>677</v>
      </c>
      <c r="D132" s="183">
        <v>36</v>
      </c>
      <c r="E132" s="184" t="s">
        <v>318</v>
      </c>
      <c r="F132" s="188" t="s">
        <v>700</v>
      </c>
      <c r="G132" s="183">
        <v>4</v>
      </c>
      <c r="H132" s="184" t="s">
        <v>319</v>
      </c>
      <c r="I132" s="188" t="s">
        <v>809</v>
      </c>
      <c r="J132" s="183">
        <v>18</v>
      </c>
      <c r="K132" s="184" t="s">
        <v>320</v>
      </c>
      <c r="L132" s="188" t="s">
        <v>922</v>
      </c>
    </row>
    <row r="133" spans="1:12" hidden="1" x14ac:dyDescent="0.2">
      <c r="A133" s="183">
        <v>32</v>
      </c>
      <c r="B133" s="184" t="s">
        <v>321</v>
      </c>
      <c r="C133" s="188" t="s">
        <v>678</v>
      </c>
      <c r="D133" s="183">
        <v>41</v>
      </c>
      <c r="E133" s="184" t="s">
        <v>322</v>
      </c>
      <c r="F133" s="188" t="s">
        <v>722</v>
      </c>
      <c r="G133" s="183">
        <v>4</v>
      </c>
      <c r="H133" s="184" t="s">
        <v>124</v>
      </c>
      <c r="I133" s="188" t="s">
        <v>810</v>
      </c>
      <c r="J133" s="183">
        <v>18</v>
      </c>
      <c r="K133" s="184" t="s">
        <v>323</v>
      </c>
      <c r="L133" s="188" t="s">
        <v>923</v>
      </c>
    </row>
    <row r="134" spans="1:12" hidden="1" x14ac:dyDescent="0.2">
      <c r="A134" s="183">
        <v>32</v>
      </c>
      <c r="B134" s="184" t="s">
        <v>324</v>
      </c>
      <c r="C134" s="188" t="s">
        <v>679</v>
      </c>
      <c r="D134" s="183">
        <v>41</v>
      </c>
      <c r="E134" s="184" t="s">
        <v>325</v>
      </c>
      <c r="F134" s="188" t="s">
        <v>723</v>
      </c>
      <c r="G134" s="183">
        <v>4</v>
      </c>
      <c r="H134" s="184" t="s">
        <v>326</v>
      </c>
      <c r="I134" s="188" t="s">
        <v>811</v>
      </c>
      <c r="J134" s="183">
        <v>18</v>
      </c>
      <c r="K134" s="184" t="s">
        <v>327</v>
      </c>
      <c r="L134" s="188" t="s">
        <v>924</v>
      </c>
    </row>
    <row r="135" spans="1:12" hidden="1" x14ac:dyDescent="0.2">
      <c r="A135" s="183">
        <v>32</v>
      </c>
      <c r="B135" s="184" t="s">
        <v>328</v>
      </c>
      <c r="C135" s="188" t="s">
        <v>680</v>
      </c>
      <c r="D135" s="183">
        <v>41</v>
      </c>
      <c r="E135" s="184" t="s">
        <v>329</v>
      </c>
      <c r="F135" s="188" t="s">
        <v>724</v>
      </c>
      <c r="G135" s="183">
        <v>4</v>
      </c>
      <c r="H135" s="184" t="s">
        <v>330</v>
      </c>
      <c r="I135" s="188" t="s">
        <v>812</v>
      </c>
      <c r="J135" s="183">
        <v>18</v>
      </c>
      <c r="K135" s="184" t="s">
        <v>331</v>
      </c>
      <c r="L135" s="188" t="s">
        <v>925</v>
      </c>
    </row>
    <row r="136" spans="1:12" hidden="1" x14ac:dyDescent="0.2">
      <c r="A136" s="183">
        <v>32</v>
      </c>
      <c r="B136" s="184" t="s">
        <v>332</v>
      </c>
      <c r="C136" s="188" t="s">
        <v>681</v>
      </c>
      <c r="D136" s="183">
        <v>41</v>
      </c>
      <c r="E136" s="184" t="s">
        <v>333</v>
      </c>
      <c r="F136" s="188" t="s">
        <v>725</v>
      </c>
      <c r="G136" s="183">
        <v>5</v>
      </c>
      <c r="H136" s="184" t="s">
        <v>334</v>
      </c>
      <c r="I136" s="188" t="s">
        <v>813</v>
      </c>
      <c r="J136" s="183">
        <v>18</v>
      </c>
      <c r="K136" s="184" t="s">
        <v>335</v>
      </c>
      <c r="L136" s="188" t="s">
        <v>926</v>
      </c>
    </row>
    <row r="137" spans="1:12" hidden="1" x14ac:dyDescent="0.2">
      <c r="A137" s="183">
        <v>32</v>
      </c>
      <c r="B137" s="184" t="s">
        <v>336</v>
      </c>
      <c r="C137" s="188" t="s">
        <v>682</v>
      </c>
      <c r="D137" s="183">
        <v>41</v>
      </c>
      <c r="E137" s="184" t="s">
        <v>337</v>
      </c>
      <c r="F137" s="188" t="s">
        <v>726</v>
      </c>
      <c r="G137" s="183">
        <v>5</v>
      </c>
      <c r="H137" s="184" t="s">
        <v>338</v>
      </c>
      <c r="I137" s="188" t="s">
        <v>814</v>
      </c>
      <c r="J137" s="183">
        <v>18</v>
      </c>
      <c r="K137" s="184" t="s">
        <v>339</v>
      </c>
      <c r="L137" s="188" t="s">
        <v>927</v>
      </c>
    </row>
    <row r="138" spans="1:12" hidden="1" x14ac:dyDescent="0.2">
      <c r="A138" s="183">
        <v>32</v>
      </c>
      <c r="B138" s="184" t="s">
        <v>340</v>
      </c>
      <c r="C138" s="188" t="s">
        <v>683</v>
      </c>
      <c r="D138" s="183">
        <v>41</v>
      </c>
      <c r="E138" s="184" t="s">
        <v>341</v>
      </c>
      <c r="F138" s="188" t="s">
        <v>727</v>
      </c>
      <c r="G138" s="183">
        <v>5</v>
      </c>
      <c r="H138" s="184" t="s">
        <v>342</v>
      </c>
      <c r="I138" s="188" t="s">
        <v>815</v>
      </c>
      <c r="J138" s="183">
        <v>18</v>
      </c>
      <c r="K138" s="184" t="s">
        <v>343</v>
      </c>
      <c r="L138" s="188" t="s">
        <v>928</v>
      </c>
    </row>
    <row r="139" spans="1:12" hidden="1" x14ac:dyDescent="0.2">
      <c r="A139" s="183">
        <v>33</v>
      </c>
      <c r="B139" s="184" t="s">
        <v>344</v>
      </c>
      <c r="C139" s="188" t="s">
        <v>661</v>
      </c>
      <c r="D139" s="183">
        <v>41</v>
      </c>
      <c r="E139" s="184" t="s">
        <v>345</v>
      </c>
      <c r="F139" s="188" t="s">
        <v>728</v>
      </c>
      <c r="G139" s="183">
        <v>5</v>
      </c>
      <c r="H139" s="184" t="s">
        <v>346</v>
      </c>
      <c r="I139" s="188" t="s">
        <v>816</v>
      </c>
      <c r="J139" s="183">
        <v>18</v>
      </c>
      <c r="K139" s="184" t="s">
        <v>347</v>
      </c>
      <c r="L139" s="188" t="s">
        <v>929</v>
      </c>
    </row>
    <row r="140" spans="1:12" hidden="1" x14ac:dyDescent="0.2">
      <c r="A140" s="183">
        <v>33</v>
      </c>
      <c r="B140" s="184" t="s">
        <v>348</v>
      </c>
      <c r="C140" s="188" t="s">
        <v>662</v>
      </c>
      <c r="D140" s="183">
        <v>41</v>
      </c>
      <c r="E140" s="184" t="s">
        <v>349</v>
      </c>
      <c r="F140" s="188" t="s">
        <v>729</v>
      </c>
      <c r="G140" s="183">
        <v>5</v>
      </c>
      <c r="H140" s="184" t="s">
        <v>350</v>
      </c>
      <c r="I140" s="188" t="s">
        <v>817</v>
      </c>
      <c r="J140" s="183">
        <v>18</v>
      </c>
      <c r="K140" s="184" t="s">
        <v>351</v>
      </c>
      <c r="L140" s="188" t="s">
        <v>930</v>
      </c>
    </row>
    <row r="141" spans="1:12" hidden="1" x14ac:dyDescent="0.2">
      <c r="A141" s="183">
        <v>33</v>
      </c>
      <c r="B141" s="184" t="s">
        <v>352</v>
      </c>
      <c r="C141" s="188" t="s">
        <v>663</v>
      </c>
      <c r="D141" s="183">
        <v>41</v>
      </c>
      <c r="E141" s="184" t="s">
        <v>353</v>
      </c>
      <c r="F141" s="188" t="s">
        <v>730</v>
      </c>
      <c r="G141" s="183">
        <v>5</v>
      </c>
      <c r="H141" s="184" t="s">
        <v>354</v>
      </c>
      <c r="I141" s="188" t="s">
        <v>818</v>
      </c>
      <c r="J141" s="183">
        <v>18</v>
      </c>
      <c r="K141" s="184" t="s">
        <v>355</v>
      </c>
      <c r="L141" s="188" t="s">
        <v>931</v>
      </c>
    </row>
    <row r="142" spans="1:12" hidden="1" x14ac:dyDescent="0.2">
      <c r="A142" s="183">
        <v>33</v>
      </c>
      <c r="B142" s="184" t="s">
        <v>356</v>
      </c>
      <c r="C142" s="188" t="s">
        <v>664</v>
      </c>
      <c r="D142" s="183">
        <v>41</v>
      </c>
      <c r="E142" s="184" t="s">
        <v>357</v>
      </c>
      <c r="F142" s="188" t="s">
        <v>731</v>
      </c>
      <c r="G142" s="183">
        <v>5</v>
      </c>
      <c r="H142" s="184" t="s">
        <v>358</v>
      </c>
      <c r="I142" s="188" t="s">
        <v>819</v>
      </c>
      <c r="J142" s="183">
        <v>18</v>
      </c>
      <c r="K142" s="184" t="s">
        <v>359</v>
      </c>
      <c r="L142" s="188" t="s">
        <v>932</v>
      </c>
    </row>
    <row r="143" spans="1:12" hidden="1" x14ac:dyDescent="0.2">
      <c r="A143" s="183">
        <v>33</v>
      </c>
      <c r="B143" s="184" t="s">
        <v>360</v>
      </c>
      <c r="C143" s="188" t="s">
        <v>665</v>
      </c>
      <c r="D143" s="183">
        <v>41</v>
      </c>
      <c r="E143" s="184" t="s">
        <v>361</v>
      </c>
      <c r="F143" s="188" t="s">
        <v>732</v>
      </c>
      <c r="G143" s="183">
        <v>6</v>
      </c>
      <c r="H143" s="184" t="s">
        <v>362</v>
      </c>
      <c r="I143" s="188" t="s">
        <v>820</v>
      </c>
      <c r="J143" s="183">
        <v>18</v>
      </c>
      <c r="K143" s="184" t="s">
        <v>363</v>
      </c>
      <c r="L143" s="188" t="s">
        <v>933</v>
      </c>
    </row>
    <row r="144" spans="1:12" hidden="1" x14ac:dyDescent="0.2">
      <c r="A144" s="183">
        <v>33</v>
      </c>
      <c r="B144" s="184" t="s">
        <v>364</v>
      </c>
      <c r="C144" s="188" t="s">
        <v>666</v>
      </c>
      <c r="D144" s="183">
        <v>41</v>
      </c>
      <c r="E144" s="184" t="s">
        <v>365</v>
      </c>
      <c r="F144" s="188" t="s">
        <v>733</v>
      </c>
      <c r="G144" s="183">
        <v>6</v>
      </c>
      <c r="H144" s="184" t="s">
        <v>366</v>
      </c>
      <c r="I144" s="188" t="s">
        <v>821</v>
      </c>
      <c r="J144" s="183">
        <v>18</v>
      </c>
      <c r="K144" s="184" t="s">
        <v>367</v>
      </c>
      <c r="L144" s="188" t="s">
        <v>934</v>
      </c>
    </row>
    <row r="145" spans="1:12" hidden="1" x14ac:dyDescent="0.2">
      <c r="A145" s="183">
        <v>33</v>
      </c>
      <c r="B145" s="184" t="s">
        <v>368</v>
      </c>
      <c r="C145" s="188" t="s">
        <v>667</v>
      </c>
      <c r="D145" s="183">
        <v>41</v>
      </c>
      <c r="E145" s="184" t="s">
        <v>369</v>
      </c>
      <c r="F145" s="188" t="s">
        <v>734</v>
      </c>
      <c r="G145" s="183">
        <v>6</v>
      </c>
      <c r="H145" s="184" t="s">
        <v>370</v>
      </c>
      <c r="I145" s="188" t="s">
        <v>822</v>
      </c>
      <c r="J145" s="183">
        <v>19</v>
      </c>
      <c r="K145" s="184" t="s">
        <v>371</v>
      </c>
      <c r="L145" s="188" t="s">
        <v>1009</v>
      </c>
    </row>
    <row r="146" spans="1:12" hidden="1" x14ac:dyDescent="0.2">
      <c r="A146" s="183">
        <v>33</v>
      </c>
      <c r="B146" s="184" t="s">
        <v>372</v>
      </c>
      <c r="C146" s="188" t="s">
        <v>668</v>
      </c>
      <c r="D146" s="183">
        <v>41</v>
      </c>
      <c r="E146" s="184" t="s">
        <v>373</v>
      </c>
      <c r="F146" s="188" t="s">
        <v>735</v>
      </c>
      <c r="G146" s="183">
        <v>6</v>
      </c>
      <c r="H146" s="184" t="s">
        <v>374</v>
      </c>
      <c r="I146" s="188" t="s">
        <v>823</v>
      </c>
      <c r="J146" s="183">
        <v>19</v>
      </c>
      <c r="K146" s="184" t="s">
        <v>375</v>
      </c>
      <c r="L146" s="188" t="s">
        <v>1010</v>
      </c>
    </row>
    <row r="147" spans="1:12" hidden="1" x14ac:dyDescent="0.2">
      <c r="A147" s="183">
        <v>33</v>
      </c>
      <c r="B147" s="184" t="s">
        <v>376</v>
      </c>
      <c r="C147" s="188" t="s">
        <v>669</v>
      </c>
      <c r="D147" s="183">
        <v>41</v>
      </c>
      <c r="E147" s="184" t="s">
        <v>377</v>
      </c>
      <c r="F147" s="188" t="s">
        <v>736</v>
      </c>
      <c r="G147" s="183">
        <v>6</v>
      </c>
      <c r="H147" s="184" t="s">
        <v>378</v>
      </c>
      <c r="I147" s="188" t="s">
        <v>824</v>
      </c>
      <c r="J147" s="183">
        <v>19</v>
      </c>
      <c r="K147" s="184" t="s">
        <v>379</v>
      </c>
      <c r="L147" s="188" t="s">
        <v>1011</v>
      </c>
    </row>
    <row r="148" spans="1:12" hidden="1" x14ac:dyDescent="0.2">
      <c r="A148" s="183">
        <v>33</v>
      </c>
      <c r="B148" s="184" t="s">
        <v>380</v>
      </c>
      <c r="C148" s="188" t="s">
        <v>670</v>
      </c>
      <c r="D148" s="183">
        <v>41</v>
      </c>
      <c r="E148" s="184" t="s">
        <v>381</v>
      </c>
      <c r="F148" s="188" t="s">
        <v>737</v>
      </c>
      <c r="G148" s="183">
        <v>6</v>
      </c>
      <c r="H148" s="184" t="s">
        <v>382</v>
      </c>
      <c r="I148" s="188" t="s">
        <v>825</v>
      </c>
      <c r="J148" s="183">
        <v>19</v>
      </c>
      <c r="K148" s="184" t="s">
        <v>383</v>
      </c>
      <c r="L148" s="188" t="s">
        <v>1012</v>
      </c>
    </row>
    <row r="149" spans="1:12" hidden="1" x14ac:dyDescent="0.2">
      <c r="A149" s="183">
        <v>33</v>
      </c>
      <c r="B149" s="184" t="s">
        <v>384</v>
      </c>
      <c r="C149" s="188" t="s">
        <v>671</v>
      </c>
      <c r="D149" s="183">
        <v>41</v>
      </c>
      <c r="E149" s="184" t="s">
        <v>385</v>
      </c>
      <c r="F149" s="188" t="s">
        <v>738</v>
      </c>
      <c r="G149" s="183">
        <v>6</v>
      </c>
      <c r="H149" s="184" t="s">
        <v>386</v>
      </c>
      <c r="I149" s="188" t="s">
        <v>826</v>
      </c>
      <c r="J149" s="183">
        <v>19</v>
      </c>
      <c r="K149" s="184" t="s">
        <v>387</v>
      </c>
      <c r="L149" s="188" t="s">
        <v>1013</v>
      </c>
    </row>
    <row r="150" spans="1:12" hidden="1" x14ac:dyDescent="0.2">
      <c r="A150" s="183">
        <v>33</v>
      </c>
      <c r="B150" s="184" t="s">
        <v>388</v>
      </c>
      <c r="C150" s="188" t="s">
        <v>672</v>
      </c>
      <c r="D150" s="183">
        <v>41</v>
      </c>
      <c r="E150" s="184" t="s">
        <v>389</v>
      </c>
      <c r="F150" s="188" t="s">
        <v>739</v>
      </c>
      <c r="G150" s="183">
        <v>6</v>
      </c>
      <c r="H150" s="184" t="s">
        <v>390</v>
      </c>
      <c r="I150" s="188" t="s">
        <v>827</v>
      </c>
      <c r="J150" s="183">
        <v>19</v>
      </c>
      <c r="K150" s="184" t="s">
        <v>391</v>
      </c>
      <c r="L150" s="188" t="s">
        <v>1014</v>
      </c>
    </row>
    <row r="151" spans="1:12" hidden="1" x14ac:dyDescent="0.2">
      <c r="A151" s="183">
        <v>37</v>
      </c>
      <c r="B151" s="184" t="s">
        <v>392</v>
      </c>
      <c r="C151" s="188" t="s">
        <v>646</v>
      </c>
      <c r="D151" s="183">
        <v>41</v>
      </c>
      <c r="E151" s="184" t="s">
        <v>393</v>
      </c>
      <c r="F151" s="188" t="s">
        <v>740</v>
      </c>
      <c r="G151" s="183">
        <v>6</v>
      </c>
      <c r="H151" s="184" t="s">
        <v>394</v>
      </c>
      <c r="I151" s="188" t="s">
        <v>828</v>
      </c>
      <c r="J151" s="183">
        <v>19</v>
      </c>
      <c r="K151" s="184" t="s">
        <v>395</v>
      </c>
      <c r="L151" s="188" t="s">
        <v>1015</v>
      </c>
    </row>
    <row r="152" spans="1:12" hidden="1" x14ac:dyDescent="0.2">
      <c r="A152" s="183">
        <v>37</v>
      </c>
      <c r="B152" s="184" t="s">
        <v>396</v>
      </c>
      <c r="C152" s="188" t="s">
        <v>647</v>
      </c>
      <c r="D152" s="183">
        <v>43</v>
      </c>
      <c r="E152" s="184" t="s">
        <v>397</v>
      </c>
      <c r="F152" s="188" t="s">
        <v>701</v>
      </c>
      <c r="G152" s="183">
        <v>6</v>
      </c>
      <c r="H152" s="184" t="s">
        <v>398</v>
      </c>
      <c r="I152" s="188" t="s">
        <v>829</v>
      </c>
      <c r="J152" s="183">
        <v>19</v>
      </c>
      <c r="K152" s="184" t="s">
        <v>399</v>
      </c>
      <c r="L152" s="188" t="s">
        <v>1016</v>
      </c>
    </row>
    <row r="153" spans="1:12" hidden="1" x14ac:dyDescent="0.2">
      <c r="A153" s="183">
        <v>37</v>
      </c>
      <c r="B153" s="184" t="s">
        <v>400</v>
      </c>
      <c r="C153" s="188" t="s">
        <v>648</v>
      </c>
      <c r="D153" s="183">
        <v>43</v>
      </c>
      <c r="E153" s="184" t="s">
        <v>401</v>
      </c>
      <c r="F153" s="188" t="s">
        <v>702</v>
      </c>
      <c r="G153" s="183">
        <v>6</v>
      </c>
      <c r="H153" s="184" t="s">
        <v>402</v>
      </c>
      <c r="I153" s="188" t="s">
        <v>830</v>
      </c>
      <c r="J153" s="183">
        <v>19</v>
      </c>
      <c r="K153" s="184" t="s">
        <v>403</v>
      </c>
      <c r="L153" s="188" t="s">
        <v>1017</v>
      </c>
    </row>
    <row r="154" spans="1:12" hidden="1" x14ac:dyDescent="0.2">
      <c r="A154" s="183">
        <v>37</v>
      </c>
      <c r="B154" s="184" t="s">
        <v>404</v>
      </c>
      <c r="C154" s="188" t="s">
        <v>649</v>
      </c>
      <c r="D154" s="183">
        <v>43</v>
      </c>
      <c r="E154" s="184" t="s">
        <v>405</v>
      </c>
      <c r="F154" s="188" t="s">
        <v>703</v>
      </c>
      <c r="G154" s="183">
        <v>6</v>
      </c>
      <c r="H154" s="184" t="s">
        <v>406</v>
      </c>
      <c r="I154" s="188" t="s">
        <v>831</v>
      </c>
      <c r="J154" s="183">
        <v>19</v>
      </c>
      <c r="K154" s="184" t="s">
        <v>407</v>
      </c>
      <c r="L154" s="188" t="s">
        <v>1018</v>
      </c>
    </row>
    <row r="155" spans="1:12" hidden="1" x14ac:dyDescent="0.2">
      <c r="A155" s="183">
        <v>37</v>
      </c>
      <c r="B155" s="184" t="s">
        <v>408</v>
      </c>
      <c r="C155" s="188" t="s">
        <v>650</v>
      </c>
      <c r="D155" s="183">
        <v>43</v>
      </c>
      <c r="E155" s="184" t="s">
        <v>409</v>
      </c>
      <c r="F155" s="188" t="s">
        <v>704</v>
      </c>
      <c r="G155" s="183">
        <v>6</v>
      </c>
      <c r="H155" s="184" t="s">
        <v>410</v>
      </c>
      <c r="I155" s="188" t="s">
        <v>832</v>
      </c>
      <c r="J155" s="183">
        <v>20</v>
      </c>
      <c r="K155" s="184" t="s">
        <v>411</v>
      </c>
      <c r="L155" s="188" t="s">
        <v>1019</v>
      </c>
    </row>
    <row r="156" spans="1:12" hidden="1" x14ac:dyDescent="0.2">
      <c r="A156" s="183">
        <v>37</v>
      </c>
      <c r="B156" s="184" t="s">
        <v>412</v>
      </c>
      <c r="C156" s="188" t="s">
        <v>651</v>
      </c>
      <c r="D156" s="183">
        <v>43</v>
      </c>
      <c r="E156" s="184" t="s">
        <v>413</v>
      </c>
      <c r="F156" s="188" t="s">
        <v>705</v>
      </c>
      <c r="G156" s="183">
        <v>7</v>
      </c>
      <c r="H156" s="184" t="s">
        <v>414</v>
      </c>
      <c r="I156" s="188" t="s">
        <v>833</v>
      </c>
      <c r="J156" s="183">
        <v>20</v>
      </c>
      <c r="K156" s="184" t="s">
        <v>415</v>
      </c>
      <c r="L156" s="188" t="s">
        <v>1020</v>
      </c>
    </row>
    <row r="157" spans="1:12" hidden="1" x14ac:dyDescent="0.2">
      <c r="A157" s="183">
        <v>37</v>
      </c>
      <c r="B157" s="184" t="s">
        <v>416</v>
      </c>
      <c r="C157" s="188" t="s">
        <v>652</v>
      </c>
      <c r="D157" s="183">
        <v>43</v>
      </c>
      <c r="E157" s="184" t="s">
        <v>126</v>
      </c>
      <c r="F157" s="188" t="s">
        <v>706</v>
      </c>
      <c r="G157" s="183">
        <v>7</v>
      </c>
      <c r="H157" s="184" t="s">
        <v>417</v>
      </c>
      <c r="I157" s="188" t="s">
        <v>834</v>
      </c>
      <c r="J157" s="183">
        <v>20</v>
      </c>
      <c r="K157" s="184" t="s">
        <v>418</v>
      </c>
      <c r="L157" s="188" t="s">
        <v>1021</v>
      </c>
    </row>
    <row r="158" spans="1:12" hidden="1" x14ac:dyDescent="0.2">
      <c r="A158" s="183">
        <v>37</v>
      </c>
      <c r="B158" s="184" t="s">
        <v>419</v>
      </c>
      <c r="C158" s="188" t="s">
        <v>653</v>
      </c>
      <c r="D158" s="183">
        <v>43</v>
      </c>
      <c r="E158" s="184" t="s">
        <v>420</v>
      </c>
      <c r="F158" s="188" t="s">
        <v>707</v>
      </c>
      <c r="G158" s="183">
        <v>7</v>
      </c>
      <c r="H158" s="184" t="s">
        <v>421</v>
      </c>
      <c r="I158" s="188" t="s">
        <v>835</v>
      </c>
      <c r="J158" s="183">
        <v>20</v>
      </c>
      <c r="K158" s="184" t="s">
        <v>422</v>
      </c>
      <c r="L158" s="188" t="s">
        <v>1022</v>
      </c>
    </row>
    <row r="159" spans="1:12" hidden="1" x14ac:dyDescent="0.2">
      <c r="A159" s="183">
        <v>38</v>
      </c>
      <c r="B159" s="184" t="s">
        <v>423</v>
      </c>
      <c r="C159" s="188" t="s">
        <v>611</v>
      </c>
      <c r="D159" s="183">
        <v>43</v>
      </c>
      <c r="E159" s="184" t="s">
        <v>424</v>
      </c>
      <c r="F159" s="188" t="s">
        <v>708</v>
      </c>
      <c r="G159" s="183">
        <v>7</v>
      </c>
      <c r="H159" s="184" t="s">
        <v>425</v>
      </c>
      <c r="I159" s="188" t="s">
        <v>836</v>
      </c>
      <c r="J159" s="183">
        <v>20</v>
      </c>
      <c r="K159" s="184" t="s">
        <v>426</v>
      </c>
      <c r="L159" s="188" t="s">
        <v>1023</v>
      </c>
    </row>
    <row r="160" spans="1:12" hidden="1" x14ac:dyDescent="0.2">
      <c r="A160" s="183">
        <v>38</v>
      </c>
      <c r="B160" s="184" t="s">
        <v>427</v>
      </c>
      <c r="C160" s="188" t="s">
        <v>613</v>
      </c>
      <c r="D160" s="183">
        <v>43</v>
      </c>
      <c r="E160" s="184" t="s">
        <v>428</v>
      </c>
      <c r="F160" s="188" t="s">
        <v>709</v>
      </c>
      <c r="G160" s="183">
        <v>7</v>
      </c>
      <c r="H160" s="184" t="s">
        <v>429</v>
      </c>
      <c r="I160" s="188" t="s">
        <v>837</v>
      </c>
      <c r="J160" s="183">
        <v>20</v>
      </c>
      <c r="K160" s="184" t="s">
        <v>430</v>
      </c>
      <c r="L160" s="188" t="s">
        <v>1024</v>
      </c>
    </row>
    <row r="161" spans="1:12" hidden="1" x14ac:dyDescent="0.2">
      <c r="A161" s="183">
        <v>38</v>
      </c>
      <c r="B161" s="184" t="s">
        <v>431</v>
      </c>
      <c r="C161" s="188" t="s">
        <v>612</v>
      </c>
      <c r="D161" s="183">
        <v>43</v>
      </c>
      <c r="E161" s="184" t="s">
        <v>432</v>
      </c>
      <c r="F161" s="188" t="s">
        <v>710</v>
      </c>
      <c r="G161" s="183">
        <v>7</v>
      </c>
      <c r="H161" s="184" t="s">
        <v>395</v>
      </c>
      <c r="I161" s="188" t="s">
        <v>838</v>
      </c>
      <c r="J161" s="183">
        <v>20</v>
      </c>
      <c r="K161" s="184" t="s">
        <v>433</v>
      </c>
      <c r="L161" s="188" t="s">
        <v>1025</v>
      </c>
    </row>
    <row r="162" spans="1:12" hidden="1" x14ac:dyDescent="0.2">
      <c r="A162" s="183">
        <v>38</v>
      </c>
      <c r="B162" s="184" t="s">
        <v>434</v>
      </c>
      <c r="C162" s="188" t="s">
        <v>614</v>
      </c>
      <c r="D162" s="183">
        <v>43</v>
      </c>
      <c r="E162" s="184" t="s">
        <v>435</v>
      </c>
      <c r="F162" s="188" t="s">
        <v>711</v>
      </c>
      <c r="G162" s="183">
        <v>7</v>
      </c>
      <c r="H162" s="184" t="s">
        <v>436</v>
      </c>
      <c r="I162" s="188" t="s">
        <v>839</v>
      </c>
      <c r="J162" s="183">
        <v>20</v>
      </c>
      <c r="K162" s="184" t="s">
        <v>437</v>
      </c>
      <c r="L162" s="188" t="s">
        <v>1026</v>
      </c>
    </row>
    <row r="163" spans="1:12" hidden="1" x14ac:dyDescent="0.2">
      <c r="A163" s="183">
        <v>38</v>
      </c>
      <c r="B163" s="184" t="s">
        <v>438</v>
      </c>
      <c r="C163" s="188" t="s">
        <v>615</v>
      </c>
      <c r="D163" s="183">
        <v>43</v>
      </c>
      <c r="E163" s="184" t="s">
        <v>439</v>
      </c>
      <c r="F163" s="188" t="s">
        <v>712</v>
      </c>
      <c r="G163" s="183">
        <v>7</v>
      </c>
      <c r="H163" s="184" t="s">
        <v>440</v>
      </c>
      <c r="I163" s="188" t="s">
        <v>840</v>
      </c>
      <c r="J163" s="183">
        <v>20</v>
      </c>
      <c r="K163" s="184" t="s">
        <v>441</v>
      </c>
      <c r="L163" s="188" t="s">
        <v>1027</v>
      </c>
    </row>
    <row r="164" spans="1:12" hidden="1" x14ac:dyDescent="0.2">
      <c r="A164" s="183">
        <v>39</v>
      </c>
      <c r="B164" s="184" t="s">
        <v>442</v>
      </c>
      <c r="C164" s="188" t="s">
        <v>684</v>
      </c>
      <c r="D164" s="183">
        <v>43</v>
      </c>
      <c r="E164" s="184" t="s">
        <v>443</v>
      </c>
      <c r="F164" s="188" t="s">
        <v>713</v>
      </c>
      <c r="G164" s="183">
        <v>7</v>
      </c>
      <c r="H164" s="184" t="s">
        <v>444</v>
      </c>
      <c r="I164" s="188" t="s">
        <v>841</v>
      </c>
      <c r="J164" s="183">
        <v>20</v>
      </c>
      <c r="K164" s="184" t="s">
        <v>445</v>
      </c>
      <c r="L164" s="188" t="s">
        <v>1028</v>
      </c>
    </row>
    <row r="165" spans="1:12" hidden="1" x14ac:dyDescent="0.2">
      <c r="A165" s="183">
        <v>39</v>
      </c>
      <c r="B165" s="184" t="s">
        <v>446</v>
      </c>
      <c r="C165" s="188" t="s">
        <v>685</v>
      </c>
      <c r="D165" s="183">
        <v>43</v>
      </c>
      <c r="E165" s="184" t="s">
        <v>447</v>
      </c>
      <c r="F165" s="188" t="s">
        <v>714</v>
      </c>
      <c r="G165" s="183">
        <v>7</v>
      </c>
      <c r="H165" s="184" t="s">
        <v>448</v>
      </c>
      <c r="I165" s="188" t="s">
        <v>842</v>
      </c>
      <c r="J165" s="183">
        <v>20</v>
      </c>
      <c r="K165" s="184" t="s">
        <v>449</v>
      </c>
      <c r="L165" s="188" t="s">
        <v>1029</v>
      </c>
    </row>
    <row r="166" spans="1:12" hidden="1" x14ac:dyDescent="0.2">
      <c r="A166" s="183">
        <v>39</v>
      </c>
      <c r="B166" s="184" t="s">
        <v>450</v>
      </c>
      <c r="C166" s="188" t="s">
        <v>686</v>
      </c>
      <c r="D166" s="183">
        <v>43</v>
      </c>
      <c r="E166" s="184" t="s">
        <v>451</v>
      </c>
      <c r="F166" s="188" t="s">
        <v>715</v>
      </c>
      <c r="G166" s="183">
        <v>7</v>
      </c>
      <c r="H166" s="184" t="s">
        <v>452</v>
      </c>
      <c r="I166" s="188" t="s">
        <v>843</v>
      </c>
      <c r="J166" s="183">
        <v>20</v>
      </c>
      <c r="K166" s="184" t="s">
        <v>453</v>
      </c>
      <c r="L166" s="188" t="s">
        <v>1030</v>
      </c>
    </row>
    <row r="167" spans="1:12" hidden="1" x14ac:dyDescent="0.2">
      <c r="A167" s="183">
        <v>39</v>
      </c>
      <c r="B167" s="184" t="s">
        <v>454</v>
      </c>
      <c r="C167" s="188" t="s">
        <v>687</v>
      </c>
      <c r="D167" s="183">
        <v>43</v>
      </c>
      <c r="E167" s="184" t="s">
        <v>455</v>
      </c>
      <c r="F167" s="188" t="s">
        <v>716</v>
      </c>
      <c r="G167" s="183">
        <v>7</v>
      </c>
      <c r="H167" s="184" t="s">
        <v>456</v>
      </c>
      <c r="I167" s="188" t="s">
        <v>844</v>
      </c>
      <c r="J167" s="183">
        <v>20</v>
      </c>
      <c r="K167" s="184" t="s">
        <v>457</v>
      </c>
      <c r="L167" s="188" t="s">
        <v>1031</v>
      </c>
    </row>
    <row r="168" spans="1:12" hidden="1" x14ac:dyDescent="0.2">
      <c r="A168" s="183">
        <v>39</v>
      </c>
      <c r="B168" s="184" t="s">
        <v>458</v>
      </c>
      <c r="C168" s="188" t="s">
        <v>688</v>
      </c>
      <c r="D168" s="183">
        <v>43</v>
      </c>
      <c r="E168" s="184" t="s">
        <v>459</v>
      </c>
      <c r="F168" s="188" t="s">
        <v>717</v>
      </c>
      <c r="G168" s="183">
        <v>7</v>
      </c>
      <c r="H168" s="184" t="s">
        <v>460</v>
      </c>
      <c r="I168" s="188" t="s">
        <v>845</v>
      </c>
      <c r="J168" s="183">
        <v>20</v>
      </c>
      <c r="K168" s="184" t="s">
        <v>461</v>
      </c>
      <c r="L168" s="188" t="s">
        <v>1032</v>
      </c>
    </row>
    <row r="169" spans="1:12" hidden="1" x14ac:dyDescent="0.2">
      <c r="A169" s="183">
        <v>39</v>
      </c>
      <c r="B169" s="184" t="s">
        <v>462</v>
      </c>
      <c r="C169" s="188" t="s">
        <v>689</v>
      </c>
      <c r="D169" s="183">
        <v>43</v>
      </c>
      <c r="E169" s="184" t="s">
        <v>463</v>
      </c>
      <c r="F169" s="188" t="s">
        <v>718</v>
      </c>
      <c r="G169" s="183">
        <v>8</v>
      </c>
      <c r="H169" s="184" t="s">
        <v>464</v>
      </c>
      <c r="I169" s="188" t="s">
        <v>846</v>
      </c>
      <c r="J169" s="183">
        <v>20</v>
      </c>
      <c r="K169" s="184" t="s">
        <v>244</v>
      </c>
      <c r="L169" s="188" t="s">
        <v>1033</v>
      </c>
    </row>
    <row r="170" spans="1:12" hidden="1" x14ac:dyDescent="0.2">
      <c r="A170" s="183">
        <v>39</v>
      </c>
      <c r="B170" s="184" t="s">
        <v>465</v>
      </c>
      <c r="C170" s="188" t="s">
        <v>690</v>
      </c>
      <c r="D170" s="183">
        <v>43</v>
      </c>
      <c r="E170" s="184" t="s">
        <v>466</v>
      </c>
      <c r="F170" s="188" t="s">
        <v>719</v>
      </c>
      <c r="G170" s="183">
        <v>8</v>
      </c>
      <c r="H170" s="184" t="s">
        <v>467</v>
      </c>
      <c r="I170" s="188" t="s">
        <v>847</v>
      </c>
      <c r="J170" s="183">
        <v>20</v>
      </c>
      <c r="K170" s="184" t="s">
        <v>468</v>
      </c>
      <c r="L170" s="188" t="s">
        <v>1034</v>
      </c>
    </row>
    <row r="171" spans="1:12" hidden="1" x14ac:dyDescent="0.2">
      <c r="A171" s="183">
        <v>39</v>
      </c>
      <c r="B171" s="184" t="s">
        <v>469</v>
      </c>
      <c r="C171" s="188" t="s">
        <v>691</v>
      </c>
      <c r="D171" s="183">
        <v>43</v>
      </c>
      <c r="E171" s="184" t="s">
        <v>470</v>
      </c>
      <c r="F171" s="188" t="s">
        <v>720</v>
      </c>
      <c r="G171" s="183">
        <v>8</v>
      </c>
      <c r="H171" s="184" t="s">
        <v>471</v>
      </c>
      <c r="I171" s="188" t="s">
        <v>848</v>
      </c>
      <c r="J171" s="183">
        <v>20</v>
      </c>
      <c r="K171" s="184" t="s">
        <v>472</v>
      </c>
      <c r="L171" s="188" t="s">
        <v>1035</v>
      </c>
    </row>
    <row r="172" spans="1:12" hidden="1" x14ac:dyDescent="0.2">
      <c r="A172" s="183">
        <v>39</v>
      </c>
      <c r="B172" s="184" t="s">
        <v>473</v>
      </c>
      <c r="C172" s="188" t="s">
        <v>692</v>
      </c>
      <c r="D172" s="183">
        <v>43</v>
      </c>
      <c r="E172" s="184" t="s">
        <v>474</v>
      </c>
      <c r="F172" s="188" t="s">
        <v>721</v>
      </c>
      <c r="G172" s="183">
        <v>8</v>
      </c>
      <c r="H172" s="184" t="s">
        <v>475</v>
      </c>
      <c r="I172" s="188" t="s">
        <v>849</v>
      </c>
      <c r="J172" s="183">
        <v>20</v>
      </c>
      <c r="K172" s="184" t="s">
        <v>476</v>
      </c>
      <c r="L172" s="188" t="s">
        <v>1036</v>
      </c>
    </row>
    <row r="173" spans="1:12" hidden="1" x14ac:dyDescent="0.2">
      <c r="A173" s="183">
        <v>40</v>
      </c>
      <c r="B173" s="184" t="s">
        <v>477</v>
      </c>
      <c r="C173" s="188" t="s">
        <v>644</v>
      </c>
      <c r="G173" s="183">
        <v>8</v>
      </c>
      <c r="H173" s="184" t="s">
        <v>478</v>
      </c>
      <c r="I173" s="188" t="s">
        <v>850</v>
      </c>
      <c r="J173" s="183">
        <v>20</v>
      </c>
      <c r="K173" s="184" t="s">
        <v>395</v>
      </c>
      <c r="L173" s="188" t="s">
        <v>1037</v>
      </c>
    </row>
    <row r="174" spans="1:12" hidden="1" x14ac:dyDescent="0.2">
      <c r="A174" s="183">
        <v>44</v>
      </c>
      <c r="B174" s="184" t="s">
        <v>479</v>
      </c>
      <c r="C174" s="188" t="s">
        <v>645</v>
      </c>
      <c r="G174" s="183">
        <v>8</v>
      </c>
      <c r="H174" s="184" t="s">
        <v>480</v>
      </c>
      <c r="I174" s="188" t="s">
        <v>851</v>
      </c>
      <c r="J174" s="183">
        <v>20</v>
      </c>
      <c r="K174" s="184" t="s">
        <v>481</v>
      </c>
      <c r="L174" s="188" t="s">
        <v>1038</v>
      </c>
    </row>
    <row r="175" spans="1:12" hidden="1" x14ac:dyDescent="0.2">
      <c r="A175" s="183">
        <v>48</v>
      </c>
      <c r="B175" s="184" t="s">
        <v>482</v>
      </c>
      <c r="C175" s="188" t="s">
        <v>610</v>
      </c>
      <c r="G175" s="183">
        <v>8</v>
      </c>
      <c r="H175" s="184" t="s">
        <v>483</v>
      </c>
      <c r="I175" s="188" t="s">
        <v>852</v>
      </c>
      <c r="J175" s="183">
        <v>20</v>
      </c>
      <c r="K175" s="184" t="s">
        <v>484</v>
      </c>
      <c r="L175" s="188" t="s">
        <v>1039</v>
      </c>
    </row>
    <row r="176" spans="1:12" hidden="1" x14ac:dyDescent="0.2">
      <c r="G176" s="183">
        <v>8</v>
      </c>
      <c r="H176" s="184" t="s">
        <v>485</v>
      </c>
      <c r="I176" s="188" t="s">
        <v>853</v>
      </c>
      <c r="J176" s="183">
        <v>21</v>
      </c>
      <c r="K176" s="184" t="s">
        <v>486</v>
      </c>
      <c r="L176" s="188" t="s">
        <v>956</v>
      </c>
    </row>
    <row r="177" spans="7:12" hidden="1" x14ac:dyDescent="0.2">
      <c r="G177" s="183">
        <v>8</v>
      </c>
      <c r="H177" s="184" t="s">
        <v>487</v>
      </c>
      <c r="I177" s="188" t="s">
        <v>854</v>
      </c>
      <c r="J177" s="183">
        <v>21</v>
      </c>
      <c r="K177" s="184" t="s">
        <v>488</v>
      </c>
      <c r="L177" s="188" t="s">
        <v>957</v>
      </c>
    </row>
    <row r="178" spans="7:12" hidden="1" x14ac:dyDescent="0.2">
      <c r="G178" s="183">
        <v>8</v>
      </c>
      <c r="H178" s="184" t="s">
        <v>489</v>
      </c>
      <c r="I178" s="188" t="s">
        <v>855</v>
      </c>
      <c r="J178" s="183">
        <v>21</v>
      </c>
      <c r="K178" s="184" t="s">
        <v>490</v>
      </c>
      <c r="L178" s="188" t="s">
        <v>958</v>
      </c>
    </row>
    <row r="179" spans="7:12" hidden="1" x14ac:dyDescent="0.2">
      <c r="G179" s="183">
        <v>8</v>
      </c>
      <c r="H179" s="184" t="s">
        <v>491</v>
      </c>
      <c r="I179" s="188" t="s">
        <v>856</v>
      </c>
      <c r="J179" s="183">
        <v>21</v>
      </c>
      <c r="K179" s="184" t="s">
        <v>492</v>
      </c>
      <c r="L179" s="188" t="s">
        <v>959</v>
      </c>
    </row>
    <row r="180" spans="7:12" hidden="1" x14ac:dyDescent="0.2">
      <c r="G180" s="183">
        <v>8</v>
      </c>
      <c r="H180" s="184" t="s">
        <v>493</v>
      </c>
      <c r="I180" s="188" t="s">
        <v>857</v>
      </c>
      <c r="J180" s="183">
        <v>21</v>
      </c>
      <c r="K180" s="184" t="s">
        <v>494</v>
      </c>
      <c r="L180" s="188" t="s">
        <v>960</v>
      </c>
    </row>
    <row r="181" spans="7:12" hidden="1" x14ac:dyDescent="0.2">
      <c r="G181" s="183">
        <v>9</v>
      </c>
      <c r="H181" s="184" t="s">
        <v>495</v>
      </c>
      <c r="I181" s="188" t="s">
        <v>858</v>
      </c>
      <c r="J181" s="183">
        <v>21</v>
      </c>
      <c r="K181" s="184" t="s">
        <v>496</v>
      </c>
      <c r="L181" s="188" t="s">
        <v>961</v>
      </c>
    </row>
    <row r="182" spans="7:12" hidden="1" x14ac:dyDescent="0.2">
      <c r="G182" s="183">
        <v>9</v>
      </c>
      <c r="H182" s="184" t="s">
        <v>497</v>
      </c>
      <c r="I182" s="188" t="s">
        <v>859</v>
      </c>
      <c r="J182" s="183">
        <v>21</v>
      </c>
      <c r="K182" s="184" t="s">
        <v>498</v>
      </c>
      <c r="L182" s="188" t="s">
        <v>962</v>
      </c>
    </row>
    <row r="183" spans="7:12" hidden="1" x14ac:dyDescent="0.2">
      <c r="G183" s="183">
        <v>9</v>
      </c>
      <c r="H183" s="184" t="s">
        <v>499</v>
      </c>
      <c r="I183" s="188" t="s">
        <v>860</v>
      </c>
      <c r="J183" s="183">
        <v>21</v>
      </c>
      <c r="K183" s="184" t="s">
        <v>500</v>
      </c>
      <c r="L183" s="188" t="s">
        <v>963</v>
      </c>
    </row>
    <row r="184" spans="7:12" hidden="1" x14ac:dyDescent="0.2">
      <c r="G184" s="183">
        <v>9</v>
      </c>
      <c r="H184" s="184" t="s">
        <v>501</v>
      </c>
      <c r="I184" s="188" t="s">
        <v>861</v>
      </c>
      <c r="J184" s="183">
        <v>22</v>
      </c>
      <c r="K184" s="184" t="s">
        <v>502</v>
      </c>
      <c r="L184" s="188" t="s">
        <v>994</v>
      </c>
    </row>
    <row r="185" spans="7:12" hidden="1" x14ac:dyDescent="0.2">
      <c r="G185" s="183">
        <v>9</v>
      </c>
      <c r="H185" s="184" t="s">
        <v>503</v>
      </c>
      <c r="I185" s="188" t="s">
        <v>862</v>
      </c>
      <c r="J185" s="183">
        <v>22</v>
      </c>
      <c r="K185" s="184" t="s">
        <v>504</v>
      </c>
      <c r="L185" s="188" t="s">
        <v>995</v>
      </c>
    </row>
    <row r="186" spans="7:12" hidden="1" x14ac:dyDescent="0.2">
      <c r="G186" s="183">
        <v>9</v>
      </c>
      <c r="H186" s="184" t="s">
        <v>505</v>
      </c>
      <c r="I186" s="188" t="s">
        <v>863</v>
      </c>
      <c r="J186" s="183">
        <v>22</v>
      </c>
      <c r="K186" s="184" t="s">
        <v>506</v>
      </c>
      <c r="L186" s="188" t="s">
        <v>996</v>
      </c>
    </row>
    <row r="187" spans="7:12" hidden="1" x14ac:dyDescent="0.2">
      <c r="G187" s="183">
        <v>9</v>
      </c>
      <c r="H187" s="184" t="s">
        <v>507</v>
      </c>
      <c r="I187" s="188" t="s">
        <v>864</v>
      </c>
      <c r="J187" s="183">
        <v>22</v>
      </c>
      <c r="K187" s="184" t="s">
        <v>508</v>
      </c>
      <c r="L187" s="188" t="s">
        <v>997</v>
      </c>
    </row>
    <row r="188" spans="7:12" hidden="1" x14ac:dyDescent="0.2">
      <c r="G188" s="183">
        <v>9</v>
      </c>
      <c r="H188" s="184" t="s">
        <v>509</v>
      </c>
      <c r="I188" s="188" t="s">
        <v>865</v>
      </c>
      <c r="J188" s="183">
        <v>22</v>
      </c>
      <c r="K188" s="184" t="s">
        <v>510</v>
      </c>
      <c r="L188" s="188" t="s">
        <v>998</v>
      </c>
    </row>
    <row r="189" spans="7:12" hidden="1" x14ac:dyDescent="0.2">
      <c r="G189" s="183">
        <v>10</v>
      </c>
      <c r="H189" s="184" t="s">
        <v>511</v>
      </c>
      <c r="I189" s="188" t="s">
        <v>866</v>
      </c>
      <c r="J189" s="183">
        <v>22</v>
      </c>
      <c r="K189" s="184" t="s">
        <v>512</v>
      </c>
      <c r="L189" s="188" t="s">
        <v>999</v>
      </c>
    </row>
    <row r="190" spans="7:12" hidden="1" x14ac:dyDescent="0.2">
      <c r="G190" s="183">
        <v>10</v>
      </c>
      <c r="H190" s="184" t="s">
        <v>513</v>
      </c>
      <c r="I190" s="188" t="s">
        <v>867</v>
      </c>
      <c r="J190" s="183">
        <v>22</v>
      </c>
      <c r="K190" s="184" t="s">
        <v>514</v>
      </c>
      <c r="L190" s="188" t="s">
        <v>1000</v>
      </c>
    </row>
    <row r="191" spans="7:12" hidden="1" x14ac:dyDescent="0.2">
      <c r="G191" s="183">
        <v>10</v>
      </c>
      <c r="H191" s="184" t="s">
        <v>515</v>
      </c>
      <c r="I191" s="188" t="s">
        <v>868</v>
      </c>
      <c r="J191" s="183">
        <v>22</v>
      </c>
      <c r="K191" s="184" t="s">
        <v>516</v>
      </c>
      <c r="L191" s="188" t="s">
        <v>1001</v>
      </c>
    </row>
    <row r="192" spans="7:12" hidden="1" x14ac:dyDescent="0.2">
      <c r="G192" s="183">
        <v>10</v>
      </c>
      <c r="H192" s="184" t="s">
        <v>517</v>
      </c>
      <c r="I192" s="188" t="s">
        <v>869</v>
      </c>
      <c r="J192" s="183">
        <v>22</v>
      </c>
      <c r="K192" s="184" t="s">
        <v>518</v>
      </c>
      <c r="L192" s="188" t="s">
        <v>1002</v>
      </c>
    </row>
    <row r="193" spans="7:12" hidden="1" x14ac:dyDescent="0.2">
      <c r="G193" s="183">
        <v>10</v>
      </c>
      <c r="H193" s="184" t="s">
        <v>519</v>
      </c>
      <c r="I193" s="188" t="s">
        <v>870</v>
      </c>
      <c r="J193" s="183">
        <v>23</v>
      </c>
      <c r="K193" s="184" t="s">
        <v>520</v>
      </c>
      <c r="L193" s="188" t="s">
        <v>936</v>
      </c>
    </row>
    <row r="194" spans="7:12" hidden="1" x14ac:dyDescent="0.2">
      <c r="G194" s="183">
        <v>10</v>
      </c>
      <c r="H194" s="184" t="s">
        <v>521</v>
      </c>
      <c r="I194" s="188" t="s">
        <v>871</v>
      </c>
      <c r="J194" s="183">
        <v>24</v>
      </c>
      <c r="K194" s="184" t="s">
        <v>522</v>
      </c>
      <c r="L194" s="188" t="s">
        <v>937</v>
      </c>
    </row>
    <row r="195" spans="7:12" hidden="1" x14ac:dyDescent="0.2">
      <c r="G195" s="183">
        <v>10</v>
      </c>
      <c r="H195" s="184" t="s">
        <v>523</v>
      </c>
      <c r="I195" s="188" t="s">
        <v>872</v>
      </c>
      <c r="J195" s="183">
        <v>24</v>
      </c>
      <c r="K195" s="184" t="s">
        <v>524</v>
      </c>
      <c r="L195" s="188" t="s">
        <v>938</v>
      </c>
    </row>
    <row r="196" spans="7:12" hidden="1" x14ac:dyDescent="0.2">
      <c r="G196" s="183">
        <v>10</v>
      </c>
      <c r="H196" s="184" t="s">
        <v>525</v>
      </c>
      <c r="I196" s="188" t="s">
        <v>873</v>
      </c>
      <c r="J196" s="183">
        <v>24</v>
      </c>
      <c r="K196" s="184" t="s">
        <v>526</v>
      </c>
      <c r="L196" s="188" t="s">
        <v>939</v>
      </c>
    </row>
    <row r="197" spans="7:12" hidden="1" x14ac:dyDescent="0.2">
      <c r="G197" s="183">
        <v>11</v>
      </c>
      <c r="H197" s="184" t="s">
        <v>527</v>
      </c>
      <c r="I197" s="188" t="s">
        <v>874</v>
      </c>
      <c r="J197" s="183">
        <v>24</v>
      </c>
      <c r="K197" s="184" t="s">
        <v>528</v>
      </c>
      <c r="L197" s="188" t="s">
        <v>940</v>
      </c>
    </row>
    <row r="198" spans="7:12" hidden="1" x14ac:dyDescent="0.2">
      <c r="G198" s="183">
        <v>11</v>
      </c>
      <c r="H198" s="184" t="s">
        <v>529</v>
      </c>
      <c r="I198" s="188" t="s">
        <v>875</v>
      </c>
      <c r="J198" s="183">
        <v>24</v>
      </c>
      <c r="K198" s="184" t="s">
        <v>530</v>
      </c>
      <c r="L198" s="188" t="s">
        <v>941</v>
      </c>
    </row>
    <row r="199" spans="7:12" hidden="1" x14ac:dyDescent="0.2">
      <c r="G199" s="183">
        <v>11</v>
      </c>
      <c r="H199" s="184" t="s">
        <v>531</v>
      </c>
      <c r="I199" s="188" t="s">
        <v>876</v>
      </c>
      <c r="J199" s="183">
        <v>24</v>
      </c>
      <c r="K199" s="184" t="s">
        <v>532</v>
      </c>
      <c r="L199" s="188" t="s">
        <v>942</v>
      </c>
    </row>
    <row r="200" spans="7:12" hidden="1" x14ac:dyDescent="0.2">
      <c r="G200" s="183">
        <v>11</v>
      </c>
      <c r="H200" s="184" t="s">
        <v>533</v>
      </c>
      <c r="I200" s="188" t="s">
        <v>877</v>
      </c>
      <c r="J200" s="183">
        <v>24</v>
      </c>
      <c r="K200" s="184" t="s">
        <v>534</v>
      </c>
      <c r="L200" s="188" t="s">
        <v>943</v>
      </c>
    </row>
    <row r="201" spans="7:12" hidden="1" x14ac:dyDescent="0.2">
      <c r="G201" s="183">
        <v>11</v>
      </c>
      <c r="H201" s="184" t="s">
        <v>535</v>
      </c>
      <c r="I201" s="188" t="s">
        <v>878</v>
      </c>
      <c r="J201" s="183">
        <v>24</v>
      </c>
      <c r="K201" s="184" t="s">
        <v>536</v>
      </c>
      <c r="L201" s="188" t="s">
        <v>944</v>
      </c>
    </row>
    <row r="202" spans="7:12" hidden="1" x14ac:dyDescent="0.2">
      <c r="G202" s="183">
        <v>11</v>
      </c>
      <c r="H202" s="184" t="s">
        <v>537</v>
      </c>
      <c r="I202" s="188" t="s">
        <v>879</v>
      </c>
      <c r="J202" s="183">
        <v>24</v>
      </c>
      <c r="K202" s="184" t="s">
        <v>538</v>
      </c>
      <c r="L202" s="188" t="s">
        <v>945</v>
      </c>
    </row>
    <row r="203" spans="7:12" hidden="1" x14ac:dyDescent="0.2">
      <c r="G203" s="183">
        <v>11</v>
      </c>
      <c r="H203" s="184" t="s">
        <v>539</v>
      </c>
      <c r="I203" s="188" t="s">
        <v>880</v>
      </c>
      <c r="J203" s="183">
        <v>24</v>
      </c>
      <c r="K203" s="184" t="s">
        <v>540</v>
      </c>
      <c r="L203" s="188" t="s">
        <v>946</v>
      </c>
    </row>
    <row r="204" spans="7:12" hidden="1" x14ac:dyDescent="0.2">
      <c r="G204" s="183">
        <v>11</v>
      </c>
      <c r="H204" s="184" t="s">
        <v>541</v>
      </c>
      <c r="I204" s="188" t="s">
        <v>881</v>
      </c>
      <c r="J204" s="183">
        <v>24</v>
      </c>
      <c r="K204" s="184" t="s">
        <v>542</v>
      </c>
      <c r="L204" s="188" t="s">
        <v>947</v>
      </c>
    </row>
    <row r="205" spans="7:12" hidden="1" x14ac:dyDescent="0.2">
      <c r="G205" s="183">
        <v>11</v>
      </c>
      <c r="H205" s="184" t="s">
        <v>543</v>
      </c>
      <c r="I205" s="188" t="s">
        <v>882</v>
      </c>
      <c r="J205" s="183">
        <v>24</v>
      </c>
      <c r="K205" s="184" t="s">
        <v>544</v>
      </c>
      <c r="L205" s="188" t="s">
        <v>948</v>
      </c>
    </row>
    <row r="206" spans="7:12" hidden="1" x14ac:dyDescent="0.2">
      <c r="G206" s="183">
        <v>11</v>
      </c>
      <c r="H206" s="184" t="s">
        <v>545</v>
      </c>
      <c r="I206" s="188" t="s">
        <v>885</v>
      </c>
      <c r="J206" s="183">
        <v>24</v>
      </c>
      <c r="K206" s="184" t="s">
        <v>546</v>
      </c>
      <c r="L206" s="188" t="s">
        <v>949</v>
      </c>
    </row>
    <row r="207" spans="7:12" hidden="1" x14ac:dyDescent="0.2">
      <c r="G207" s="183">
        <v>11</v>
      </c>
      <c r="H207" s="184" t="s">
        <v>547</v>
      </c>
      <c r="I207" s="188" t="s">
        <v>883</v>
      </c>
      <c r="J207" s="183">
        <v>24</v>
      </c>
      <c r="K207" s="184" t="s">
        <v>548</v>
      </c>
      <c r="L207" s="188" t="s">
        <v>950</v>
      </c>
    </row>
    <row r="208" spans="7:12" hidden="1" x14ac:dyDescent="0.2">
      <c r="G208" s="183">
        <v>11</v>
      </c>
      <c r="H208" s="184" t="s">
        <v>549</v>
      </c>
      <c r="I208" s="188" t="s">
        <v>884</v>
      </c>
      <c r="J208" s="183">
        <v>24</v>
      </c>
      <c r="K208" s="184" t="s">
        <v>550</v>
      </c>
      <c r="L208" s="188" t="s">
        <v>951</v>
      </c>
    </row>
    <row r="209" spans="7:12" hidden="1" x14ac:dyDescent="0.2">
      <c r="G209" s="183">
        <v>13</v>
      </c>
      <c r="H209" s="184" t="s">
        <v>551</v>
      </c>
      <c r="I209" s="188" t="s">
        <v>886</v>
      </c>
      <c r="J209" s="183">
        <v>24</v>
      </c>
      <c r="K209" s="184" t="s">
        <v>552</v>
      </c>
      <c r="L209" s="188" t="s">
        <v>952</v>
      </c>
    </row>
    <row r="210" spans="7:12" hidden="1" x14ac:dyDescent="0.2">
      <c r="G210" s="183">
        <v>13</v>
      </c>
      <c r="H210" s="184" t="s">
        <v>553</v>
      </c>
      <c r="I210" s="188" t="s">
        <v>887</v>
      </c>
      <c r="J210" s="183">
        <v>24</v>
      </c>
      <c r="K210" s="184" t="s">
        <v>554</v>
      </c>
      <c r="L210" s="188" t="s">
        <v>953</v>
      </c>
    </row>
    <row r="211" spans="7:12" hidden="1" x14ac:dyDescent="0.2">
      <c r="G211" s="183">
        <v>13</v>
      </c>
      <c r="H211" s="184" t="s">
        <v>555</v>
      </c>
      <c r="I211" s="188" t="s">
        <v>888</v>
      </c>
      <c r="J211" s="183">
        <v>24</v>
      </c>
      <c r="K211" s="184" t="s">
        <v>556</v>
      </c>
      <c r="L211" s="188" t="s">
        <v>954</v>
      </c>
    </row>
    <row r="212" spans="7:12" hidden="1" x14ac:dyDescent="0.2">
      <c r="G212" s="183">
        <v>13</v>
      </c>
      <c r="H212" s="184" t="s">
        <v>557</v>
      </c>
      <c r="I212" s="188" t="s">
        <v>889</v>
      </c>
      <c r="J212" s="183">
        <v>24</v>
      </c>
      <c r="K212" s="184" t="s">
        <v>558</v>
      </c>
      <c r="L212" s="188" t="s">
        <v>955</v>
      </c>
    </row>
    <row r="213" spans="7:12" hidden="1" x14ac:dyDescent="0.2">
      <c r="G213" s="183">
        <v>13</v>
      </c>
      <c r="H213" s="184" t="s">
        <v>559</v>
      </c>
      <c r="I213" s="188" t="s">
        <v>890</v>
      </c>
      <c r="J213" s="183">
        <v>25</v>
      </c>
      <c r="K213" s="184" t="s">
        <v>560</v>
      </c>
      <c r="L213" s="188" t="s">
        <v>983</v>
      </c>
    </row>
    <row r="214" spans="7:12" hidden="1" x14ac:dyDescent="0.2">
      <c r="G214" s="183">
        <v>13</v>
      </c>
      <c r="H214" s="184" t="s">
        <v>561</v>
      </c>
      <c r="I214" s="188" t="s">
        <v>891</v>
      </c>
      <c r="J214" s="183">
        <v>25</v>
      </c>
      <c r="K214" s="184" t="s">
        <v>562</v>
      </c>
      <c r="L214" s="188" t="s">
        <v>984</v>
      </c>
    </row>
    <row r="215" spans="7:12" hidden="1" x14ac:dyDescent="0.2">
      <c r="G215" s="183">
        <v>13</v>
      </c>
      <c r="H215" s="184" t="s">
        <v>563</v>
      </c>
      <c r="I215" s="188" t="s">
        <v>892</v>
      </c>
      <c r="J215" s="183">
        <v>25</v>
      </c>
      <c r="K215" s="184" t="s">
        <v>564</v>
      </c>
      <c r="L215" s="188" t="s">
        <v>985</v>
      </c>
    </row>
    <row r="216" spans="7:12" hidden="1" x14ac:dyDescent="0.2">
      <c r="G216" s="183">
        <v>13</v>
      </c>
      <c r="H216" s="184" t="s">
        <v>565</v>
      </c>
      <c r="I216" s="188" t="s">
        <v>893</v>
      </c>
      <c r="J216" s="183">
        <v>25</v>
      </c>
      <c r="K216" s="184" t="s">
        <v>566</v>
      </c>
      <c r="L216" s="188" t="s">
        <v>986</v>
      </c>
    </row>
    <row r="217" spans="7:12" hidden="1" x14ac:dyDescent="0.2">
      <c r="G217" s="183">
        <v>13</v>
      </c>
      <c r="H217" s="184" t="s">
        <v>567</v>
      </c>
      <c r="I217" s="188" t="s">
        <v>894</v>
      </c>
      <c r="J217" s="183">
        <v>25</v>
      </c>
      <c r="K217" s="184" t="s">
        <v>568</v>
      </c>
      <c r="L217" s="188" t="s">
        <v>987</v>
      </c>
    </row>
    <row r="218" spans="7:12" hidden="1" x14ac:dyDescent="0.2">
      <c r="G218" s="183">
        <v>13</v>
      </c>
      <c r="H218" s="184" t="s">
        <v>569</v>
      </c>
      <c r="I218" s="188" t="s">
        <v>895</v>
      </c>
      <c r="J218" s="183">
        <v>25</v>
      </c>
      <c r="K218" s="184" t="s">
        <v>570</v>
      </c>
      <c r="L218" s="188" t="s">
        <v>988</v>
      </c>
    </row>
    <row r="219" spans="7:12" hidden="1" x14ac:dyDescent="0.2">
      <c r="G219" s="183">
        <v>13</v>
      </c>
      <c r="H219" s="184" t="s">
        <v>571</v>
      </c>
      <c r="I219" s="188" t="s">
        <v>896</v>
      </c>
      <c r="J219" s="183">
        <v>25</v>
      </c>
      <c r="K219" s="184" t="s">
        <v>572</v>
      </c>
      <c r="L219" s="188" t="s">
        <v>989</v>
      </c>
    </row>
    <row r="220" spans="7:12" hidden="1" x14ac:dyDescent="0.2">
      <c r="G220" s="183">
        <v>13</v>
      </c>
      <c r="H220" s="184" t="s">
        <v>573</v>
      </c>
      <c r="I220" s="188" t="s">
        <v>897</v>
      </c>
      <c r="J220" s="183">
        <v>25</v>
      </c>
      <c r="K220" s="184" t="s">
        <v>574</v>
      </c>
      <c r="L220" s="188" t="s">
        <v>990</v>
      </c>
    </row>
    <row r="221" spans="7:12" hidden="1" x14ac:dyDescent="0.2">
      <c r="G221" s="183">
        <v>13</v>
      </c>
      <c r="H221" s="184" t="s">
        <v>575</v>
      </c>
      <c r="I221" s="188" t="s">
        <v>898</v>
      </c>
      <c r="J221" s="183">
        <v>26</v>
      </c>
      <c r="K221" s="184" t="s">
        <v>576</v>
      </c>
      <c r="L221" s="188" t="s">
        <v>935</v>
      </c>
    </row>
    <row r="222" spans="7:12" hidden="1" x14ac:dyDescent="0.2">
      <c r="G222" s="183">
        <v>13</v>
      </c>
      <c r="H222" s="184" t="s">
        <v>577</v>
      </c>
      <c r="I222" s="188" t="s">
        <v>899</v>
      </c>
      <c r="J222" s="183">
        <v>27</v>
      </c>
      <c r="K222" s="184" t="s">
        <v>578</v>
      </c>
      <c r="L222" s="188" t="s">
        <v>992</v>
      </c>
    </row>
    <row r="223" spans="7:12" hidden="1" x14ac:dyDescent="0.2">
      <c r="G223" s="183">
        <v>13</v>
      </c>
      <c r="H223" s="184" t="s">
        <v>579</v>
      </c>
      <c r="I223" s="188" t="s">
        <v>900</v>
      </c>
      <c r="J223" s="183">
        <v>45</v>
      </c>
      <c r="K223" s="184" t="s">
        <v>580</v>
      </c>
      <c r="L223" s="188" t="s">
        <v>964</v>
      </c>
    </row>
    <row r="224" spans="7:12" hidden="1" x14ac:dyDescent="0.2">
      <c r="J224" s="183">
        <v>45</v>
      </c>
      <c r="K224" s="184" t="s">
        <v>581</v>
      </c>
      <c r="L224" s="188" t="s">
        <v>965</v>
      </c>
    </row>
    <row r="225" spans="10:12" hidden="1" x14ac:dyDescent="0.2">
      <c r="J225" s="183">
        <v>45</v>
      </c>
      <c r="K225" s="184" t="s">
        <v>582</v>
      </c>
      <c r="L225" s="188" t="s">
        <v>966</v>
      </c>
    </row>
    <row r="226" spans="10:12" hidden="1" x14ac:dyDescent="0.2">
      <c r="J226" s="183">
        <v>45</v>
      </c>
      <c r="K226" s="184" t="s">
        <v>583</v>
      </c>
      <c r="L226" s="188" t="s">
        <v>967</v>
      </c>
    </row>
    <row r="227" spans="10:12" hidden="1" x14ac:dyDescent="0.2">
      <c r="J227" s="183">
        <v>45</v>
      </c>
      <c r="K227" s="184" t="s">
        <v>584</v>
      </c>
      <c r="L227" s="188" t="s">
        <v>968</v>
      </c>
    </row>
    <row r="228" spans="10:12" hidden="1" x14ac:dyDescent="0.2">
      <c r="J228" s="183">
        <v>45</v>
      </c>
      <c r="K228" s="184" t="s">
        <v>585</v>
      </c>
      <c r="L228" s="188" t="s">
        <v>969</v>
      </c>
    </row>
    <row r="229" spans="10:12" hidden="1" x14ac:dyDescent="0.2">
      <c r="J229" s="183">
        <v>45</v>
      </c>
      <c r="K229" s="184" t="s">
        <v>586</v>
      </c>
      <c r="L229" s="188" t="s">
        <v>970</v>
      </c>
    </row>
    <row r="230" spans="10:12" hidden="1" x14ac:dyDescent="0.2">
      <c r="J230" s="183">
        <v>46</v>
      </c>
      <c r="K230" s="184" t="s">
        <v>587</v>
      </c>
      <c r="L230" s="188" t="s">
        <v>993</v>
      </c>
    </row>
    <row r="231" spans="10:12" hidden="1" x14ac:dyDescent="0.2">
      <c r="J231" s="183">
        <v>47</v>
      </c>
      <c r="K231" s="184" t="s">
        <v>588</v>
      </c>
      <c r="L231" s="188" t="s">
        <v>991</v>
      </c>
    </row>
  </sheetData>
  <sheetProtection algorithmName="SHA-512" hashValue="UNCQcWWJCMv5dsA08q9dlR2qZXt9O2IJvQ8uD9WmHszlBys/ladgkczHiTkCpmUDE8/s0HX8+B6l7JpRu7jm9g==" saltValue="PtfCE950orZG9IGYWaINeA==" spinCount="100000" sheet="1" objects="1" scenarios="1" selectLockedCells="1" selectUnlockedCells="1"/>
  <mergeCells count="20">
    <mergeCell ref="A32:I32"/>
    <mergeCell ref="A28:I28"/>
    <mergeCell ref="C25:D25"/>
    <mergeCell ref="E25:G25"/>
    <mergeCell ref="H21:I21"/>
    <mergeCell ref="E23:G23"/>
    <mergeCell ref="A30:I30"/>
    <mergeCell ref="C15:D15"/>
    <mergeCell ref="E24:G24"/>
    <mergeCell ref="B24:C24"/>
    <mergeCell ref="A1:I1"/>
    <mergeCell ref="A3:I3"/>
    <mergeCell ref="B23:C23"/>
    <mergeCell ref="H19:I19"/>
    <mergeCell ref="C9:E9"/>
    <mergeCell ref="I12:I13"/>
    <mergeCell ref="C5:E5"/>
    <mergeCell ref="C11:E11"/>
    <mergeCell ref="C13:E13"/>
    <mergeCell ref="C7:D7"/>
  </mergeCells>
  <phoneticPr fontId="0" type="noConversion"/>
  <dataValidations count="4">
    <dataValidation showInputMessage="1" showErrorMessage="1" errorTitle="Hier Bundesland auswählen" error="weitere gibt es nicht" sqref="C9:E9" xr:uid="{00000000-0002-0000-0000-000000000000}"/>
    <dataValidation showInputMessage="1" showErrorMessage="1" errorTitle="Funktion nicht vorhanden" error="Bitte in Zeile 47 einpflegen" sqref="C15:D15" xr:uid="{00000000-0002-0000-0000-000001000000}"/>
    <dataValidation showInputMessage="1" showErrorMessage="1" errorTitle="Hier Bezirk auswählen" error="weitere gibt es nicht" sqref="C11:C13 D11:E12" xr:uid="{00000000-0002-0000-0000-000002000000}"/>
    <dataValidation allowBlank="1" showInputMessage="1" showErrorMessage="1" errorTitle="Hier auswählen" error="weitere gibt es nicht" sqref="A5" xr:uid="{00000000-0002-0000-0000-000003000000}"/>
  </dataValidations>
  <hyperlinks>
    <hyperlink ref="G38" r:id="rId1" xr:uid="{00000000-0004-0000-0000-000000000000}"/>
  </hyperlinks>
  <pageMargins left="0.23622047244094491" right="0.23622047244094491" top="0.39370078740157483" bottom="0.55118110236220474" header="0.31496062992125984" footer="0.51181102362204722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81" r:id="rId5" name="Button 13">
              <controlPr defaultSize="0" print="0" autoFill="0" autoPict="0" macro="[0]!Eingabe" altText="Eingabeformular_x000a_Öffnen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8</xdr:col>
                    <xdr:colOff>981075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0" r:id="rId6" name="Button 42">
              <controlPr defaultSize="0" print="0" autoFill="0" autoPict="0" macro="[0]!Tabellen_löschen">
                <anchor moveWithCells="1" sizeWithCells="1">
                  <from>
                    <xdr:col>8</xdr:col>
                    <xdr:colOff>0</xdr:colOff>
                    <xdr:row>0</xdr:row>
                    <xdr:rowOff>76200</xdr:rowOff>
                  </from>
                  <to>
                    <xdr:col>8</xdr:col>
                    <xdr:colOff>981075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1" r:id="rId7" name="Button 43">
              <controlPr defaultSize="0" print="0" autoFill="0" autoPict="0" macro="[0]!Tabellen_einfügen">
                <anchor moveWithCells="1" sizeWithCells="1">
                  <from>
                    <xdr:col>8</xdr:col>
                    <xdr:colOff>0</xdr:colOff>
                    <xdr:row>12</xdr:row>
                    <xdr:rowOff>133350</xdr:rowOff>
                  </from>
                  <to>
                    <xdr:col>8</xdr:col>
                    <xdr:colOff>981075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0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1" priority="1" stopIfTrue="1" operator="equal">
      <formula>TRUE</formula>
    </cfRule>
    <cfRule type="cellIs" dxfId="70" priority="2" stopIfTrue="1" operator="equal">
      <formula>FALSE</formula>
    </cfRule>
  </conditionalFormatting>
  <conditionalFormatting sqref="C40:C42">
    <cfRule type="cellIs" dxfId="6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0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8" priority="1" stopIfTrue="1" operator="equal">
      <formula>TRUE</formula>
    </cfRule>
    <cfRule type="cellIs" dxfId="67" priority="2" stopIfTrue="1" operator="equal">
      <formula>FALSE</formula>
    </cfRule>
  </conditionalFormatting>
  <conditionalFormatting sqref="C40:C42">
    <cfRule type="cellIs" dxfId="6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0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5" priority="1" stopIfTrue="1" operator="equal">
      <formula>TRUE</formula>
    </cfRule>
    <cfRule type="cellIs" dxfId="64" priority="2" stopIfTrue="1" operator="equal">
      <formula>FALSE</formula>
    </cfRule>
  </conditionalFormatting>
  <conditionalFormatting sqref="C40:C42">
    <cfRule type="cellIs" dxfId="6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2" priority="1" stopIfTrue="1" operator="equal">
      <formula>TRUE</formula>
    </cfRule>
    <cfRule type="cellIs" dxfId="61" priority="2" stopIfTrue="1" operator="equal">
      <formula>FALSE</formula>
    </cfRule>
  </conditionalFormatting>
  <conditionalFormatting sqref="C40:C42">
    <cfRule type="cellIs" dxfId="6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428625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9" priority="1" stopIfTrue="1" operator="equal">
      <formula>TRUE</formula>
    </cfRule>
    <cfRule type="cellIs" dxfId="58" priority="2" stopIfTrue="1" operator="equal">
      <formula>FALSE</formula>
    </cfRule>
  </conditionalFormatting>
  <conditionalFormatting sqref="C40:C42">
    <cfRule type="cellIs" dxfId="5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1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6" priority="1" stopIfTrue="1" operator="equal">
      <formula>TRUE</formula>
    </cfRule>
    <cfRule type="cellIs" dxfId="55" priority="2" stopIfTrue="1" operator="equal">
      <formula>FALSE</formula>
    </cfRule>
  </conditionalFormatting>
  <conditionalFormatting sqref="C40:C42">
    <cfRule type="cellIs" dxfId="5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3" priority="1" stopIfTrue="1" operator="equal">
      <formula>TRUE</formula>
    </cfRule>
    <cfRule type="cellIs" dxfId="52" priority="2" stopIfTrue="1" operator="equal">
      <formula>FALSE</formula>
    </cfRule>
  </conditionalFormatting>
  <conditionalFormatting sqref="C40:C42">
    <cfRule type="cellIs" dxfId="5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2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0</xdr:colOff>
                    <xdr:row>0</xdr:row>
                    <xdr:rowOff>95250</xdr:rowOff>
                  </from>
                  <to>
                    <xdr:col>8</xdr:col>
                    <xdr:colOff>419100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0" priority="1" stopIfTrue="1" operator="equal">
      <formula>TRUE</formula>
    </cfRule>
    <cfRule type="cellIs" dxfId="49" priority="2" stopIfTrue="1" operator="equal">
      <formula>FALSE</formula>
    </cfRule>
  </conditionalFormatting>
  <conditionalFormatting sqref="C40:C42">
    <cfRule type="cellIs" dxfId="4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7" priority="1" stopIfTrue="1" operator="equal">
      <formula>TRUE</formula>
    </cfRule>
    <cfRule type="cellIs" dxfId="46" priority="2" stopIfTrue="1" operator="equal">
      <formula>FALSE</formula>
    </cfRule>
  </conditionalFormatting>
  <conditionalFormatting sqref="C40:C42">
    <cfRule type="cellIs" dxfId="4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4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08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4" priority="1" stopIfTrue="1" operator="equal">
      <formula>TRUE</formula>
    </cfRule>
    <cfRule type="cellIs" dxfId="43" priority="2" stopIfTrue="1" operator="equal">
      <formula>FALSE</formula>
    </cfRule>
  </conditionalFormatting>
  <conditionalFormatting sqref="C40:C42">
    <cfRule type="cellIs" dxfId="4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5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3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Gesamt">
    <pageSetUpPr autoPageBreaks="0" fitToPage="1"/>
  </sheetPr>
  <dimension ref="A1:M80"/>
  <sheetViews>
    <sheetView showGridLines="0" showRowColHeaders="0" tabSelected="1" topLeftCell="A4" zoomScale="125" workbookViewId="0">
      <selection activeCell="J1" sqref="J1"/>
    </sheetView>
  </sheetViews>
  <sheetFormatPr baseColWidth="10" defaultRowHeight="12.75" x14ac:dyDescent="0.2"/>
  <cols>
    <col min="1" max="1" width="27.5703125" style="32" customWidth="1"/>
    <col min="2" max="2" width="8.28515625" style="32" customWidth="1"/>
    <col min="3" max="3" width="8.42578125" style="32" customWidth="1"/>
    <col min="4" max="4" width="7.5703125" style="32" customWidth="1"/>
    <col min="5" max="5" width="1.140625" style="32" customWidth="1"/>
    <col min="6" max="6" width="7.28515625" style="32" customWidth="1"/>
    <col min="7" max="7" width="7.7109375" style="32" customWidth="1"/>
    <col min="8" max="8" width="8.28515625" style="32" customWidth="1"/>
    <col min="9" max="9" width="7.85546875" style="32" customWidth="1"/>
    <col min="10" max="10" width="1.140625" style="32" customWidth="1"/>
    <col min="11" max="11" width="10.28515625" style="32" customWidth="1"/>
    <col min="12" max="12" width="9.42578125" style="32" customWidth="1"/>
    <col min="13" max="13" width="8.2851562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35" t="str">
        <f>liesmich!$I$5</f>
        <v>2022</v>
      </c>
      <c r="F1" s="113"/>
      <c r="G1" s="113"/>
      <c r="H1" s="113"/>
      <c r="K1" s="229"/>
      <c r="L1" s="230" t="s">
        <v>121</v>
      </c>
      <c r="M1" s="39"/>
    </row>
    <row r="2" spans="1:13" ht="12" customHeight="1" x14ac:dyDescent="0.2">
      <c r="A2" s="45" t="s">
        <v>2</v>
      </c>
      <c r="K2" s="227"/>
      <c r="L2" s="228" t="str">
        <f>liesmich!$C$7</f>
        <v>13.071.153.000</v>
      </c>
      <c r="M2" s="39"/>
    </row>
    <row r="3" spans="1:13" s="45" customFormat="1" ht="6" customHeight="1" x14ac:dyDescent="0.2"/>
    <row r="4" spans="1:13" ht="11.45" customHeight="1" x14ac:dyDescent="0.2">
      <c r="A4" s="24" t="s">
        <v>1</v>
      </c>
      <c r="B4" s="20"/>
      <c r="C4" s="21"/>
      <c r="D4" s="3"/>
      <c r="E4" s="21"/>
      <c r="F4" s="25" t="s">
        <v>1</v>
      </c>
      <c r="G4" s="25"/>
      <c r="H4" s="25"/>
      <c r="I4" s="21"/>
      <c r="J4" s="21"/>
      <c r="K4" s="20"/>
      <c r="L4" s="21"/>
    </row>
    <row r="5" spans="1:13" s="45" customFormat="1" ht="10.15" customHeight="1" thickBot="1" x14ac:dyDescent="0.25">
      <c r="A5" s="26" t="s">
        <v>3</v>
      </c>
      <c r="B5" s="21"/>
      <c r="C5" s="21"/>
      <c r="D5" s="21"/>
      <c r="E5" s="46"/>
      <c r="F5" s="46"/>
      <c r="G5" s="46"/>
      <c r="H5" s="46"/>
      <c r="I5" s="46"/>
      <c r="J5" s="46"/>
      <c r="K5" s="46" t="s">
        <v>1</v>
      </c>
      <c r="L5" s="46"/>
    </row>
    <row r="6" spans="1:13" ht="17.25" customHeight="1" thickBot="1" x14ac:dyDescent="0.3">
      <c r="A6" s="196" t="str">
        <f>liesmich!A5</f>
        <v>Amt</v>
      </c>
      <c r="B6" s="195" t="str">
        <f>liesmich!$C$5</f>
        <v>Malchin am Kummerower See</v>
      </c>
      <c r="C6" s="37"/>
      <c r="D6" s="37"/>
      <c r="E6" s="236"/>
      <c r="F6" s="217"/>
      <c r="G6" s="27"/>
      <c r="H6" s="27" t="s">
        <v>74</v>
      </c>
      <c r="I6" s="20"/>
      <c r="J6" s="21"/>
      <c r="K6" s="42" t="str">
        <f>liesmich!$C$9</f>
        <v>Mecklenburg-Vorpommern</v>
      </c>
      <c r="L6" s="43"/>
      <c r="M6" s="43"/>
    </row>
    <row r="7" spans="1:13" s="45" customFormat="1" ht="10.15" customHeight="1" x14ac:dyDescent="0.2">
      <c r="A7" s="28"/>
      <c r="B7" s="46"/>
      <c r="C7" s="46"/>
      <c r="D7" s="46"/>
      <c r="E7" s="46"/>
      <c r="I7" s="46"/>
      <c r="J7" s="46"/>
    </row>
    <row r="8" spans="1:13" s="45" customFormat="1" ht="10.15" customHeight="1" x14ac:dyDescent="0.2">
      <c r="A8" s="28"/>
      <c r="B8" s="46"/>
      <c r="C8" s="46"/>
      <c r="D8" s="46"/>
      <c r="E8" s="46"/>
      <c r="F8" s="47" t="s">
        <v>1</v>
      </c>
      <c r="G8" s="47"/>
      <c r="H8" s="47"/>
    </row>
    <row r="9" spans="1:13" ht="10.15" customHeight="1" x14ac:dyDescent="0.2">
      <c r="A9" s="48"/>
      <c r="B9" s="69" t="s">
        <v>4</v>
      </c>
      <c r="C9" s="70" t="s">
        <v>5</v>
      </c>
      <c r="D9" s="46"/>
      <c r="E9" s="46"/>
      <c r="L9" s="71" t="s">
        <v>4</v>
      </c>
      <c r="M9" s="71" t="s">
        <v>5</v>
      </c>
    </row>
    <row r="10" spans="1:13" s="45" customFormat="1" ht="10.15" customHeight="1" x14ac:dyDescent="0.2">
      <c r="A10" s="31" t="s">
        <v>6</v>
      </c>
      <c r="B10" s="72">
        <f>liesmich!$D$18</f>
        <v>4</v>
      </c>
      <c r="C10" s="72">
        <f>liesmich!$E$18</f>
        <v>4</v>
      </c>
      <c r="D10" s="73" t="s">
        <v>1089</v>
      </c>
      <c r="E10" s="46"/>
      <c r="K10" s="74" t="s">
        <v>1149</v>
      </c>
      <c r="L10" s="75">
        <f>SUM('Malchin:x30'!L10)</f>
        <v>4</v>
      </c>
      <c r="M10" s="75">
        <f>SUM('Malchin:x30'!M10)</f>
        <v>4</v>
      </c>
    </row>
    <row r="11" spans="1:13" ht="10.15" customHeight="1" x14ac:dyDescent="0.2">
      <c r="A11" s="29" t="s">
        <v>76</v>
      </c>
      <c r="B11" s="72">
        <f>liesmich!$D$20</f>
        <v>0</v>
      </c>
      <c r="C11" s="72">
        <f>liesmich!$E$20</f>
        <v>0</v>
      </c>
      <c r="D11" s="73"/>
      <c r="E11" s="46"/>
      <c r="K11" s="74" t="s">
        <v>1150</v>
      </c>
      <c r="L11" s="75">
        <f>SUM('Malchin:x30'!L11)</f>
        <v>1</v>
      </c>
      <c r="M11" s="75">
        <f>SUM('Malchin:x30'!M11)</f>
        <v>1</v>
      </c>
    </row>
    <row r="12" spans="1:13" ht="9" customHeight="1" thickBot="1" x14ac:dyDescent="0.25">
      <c r="A12" s="49"/>
      <c r="B12" s="53"/>
      <c r="C12" s="53" t="s">
        <v>1</v>
      </c>
      <c r="D12" s="49"/>
      <c r="E12" s="49"/>
      <c r="F12" s="49"/>
      <c r="G12" s="49"/>
      <c r="H12" s="49"/>
      <c r="I12" s="49"/>
      <c r="J12" s="49"/>
      <c r="K12" s="49"/>
      <c r="L12" s="49" t="s">
        <v>1</v>
      </c>
      <c r="M12" s="49"/>
    </row>
    <row r="13" spans="1:13" ht="10.5" customHeight="1" x14ac:dyDescent="0.2">
      <c r="A13" s="76" t="s">
        <v>7</v>
      </c>
      <c r="B13" s="77" t="s">
        <v>8</v>
      </c>
      <c r="C13" s="77" t="s">
        <v>9</v>
      </c>
      <c r="D13" s="77" t="s">
        <v>10</v>
      </c>
      <c r="E13" s="7"/>
      <c r="F13" s="77" t="s">
        <v>11</v>
      </c>
      <c r="G13" s="77" t="s">
        <v>8</v>
      </c>
      <c r="H13" s="77" t="s">
        <v>9</v>
      </c>
      <c r="I13" s="77" t="s">
        <v>10</v>
      </c>
      <c r="J13" s="46"/>
      <c r="K13" s="232"/>
      <c r="L13" s="233" t="s">
        <v>14</v>
      </c>
      <c r="M13" s="231" t="s">
        <v>12</v>
      </c>
    </row>
    <row r="14" spans="1:13" ht="3" customHeight="1" x14ac:dyDescent="0.2">
      <c r="A14" s="12"/>
      <c r="B14" s="21"/>
      <c r="C14" s="21"/>
      <c r="D14" s="21"/>
      <c r="E14" s="21"/>
      <c r="I14" s="46"/>
      <c r="J14" s="46"/>
      <c r="K14" s="227"/>
      <c r="L14" s="39"/>
    </row>
    <row r="15" spans="1:13" ht="10.5" customHeight="1" x14ac:dyDescent="0.2">
      <c r="A15" s="224" t="str">
        <f>("am 31.12."&amp;(liesmich!$I$5)-1)</f>
        <v>am 31.12.2021</v>
      </c>
      <c r="B15" s="72">
        <f>SUM('Malchin:x30'!B15)</f>
        <v>57</v>
      </c>
      <c r="C15" s="72">
        <f>SUM('Malchin:x30'!C15)</f>
        <v>34</v>
      </c>
      <c r="D15" s="194">
        <f>SUM(B15:C15)</f>
        <v>91</v>
      </c>
      <c r="E15" s="21"/>
      <c r="F15" s="89" t="s">
        <v>1131</v>
      </c>
      <c r="G15" s="75">
        <f>SUM('Malchin:x30'!G15)</f>
        <v>0</v>
      </c>
      <c r="H15" s="75">
        <f>SUM('Malchin:x30'!H15)</f>
        <v>0</v>
      </c>
      <c r="I15" s="75">
        <f>SUM(G15:H15)</f>
        <v>0</v>
      </c>
      <c r="J15" s="46"/>
      <c r="K15" s="227"/>
      <c r="L15" s="238" t="s">
        <v>15</v>
      </c>
      <c r="M15" s="241">
        <f>SUM('Malchin:x30'!M15)</f>
        <v>1</v>
      </c>
    </row>
    <row r="16" spans="1:13" ht="10.5" customHeight="1" x14ac:dyDescent="0.2">
      <c r="A16" s="212"/>
      <c r="B16" s="243"/>
      <c r="C16" s="244"/>
      <c r="D16" s="245"/>
      <c r="E16" s="21"/>
      <c r="F16" s="110">
        <v>6</v>
      </c>
      <c r="G16" s="75">
        <f>SUM('Malchin:x30'!G16)</f>
        <v>1</v>
      </c>
      <c r="H16" s="75">
        <f>SUM('Malchin:x30'!H16)</f>
        <v>3</v>
      </c>
      <c r="I16" s="75">
        <f t="shared" ref="I16:I29" si="0">SUM(G16:H16)</f>
        <v>4</v>
      </c>
      <c r="J16" s="46"/>
      <c r="K16" s="227"/>
      <c r="L16" s="238" t="s">
        <v>75</v>
      </c>
      <c r="M16" s="241">
        <f>SUM('Malchin:x30'!M16)</f>
        <v>2</v>
      </c>
    </row>
    <row r="17" spans="1:13" ht="10.5" customHeight="1" x14ac:dyDescent="0.2">
      <c r="A17" s="90" t="s">
        <v>78</v>
      </c>
      <c r="B17" s="72">
        <f>SUM('Malchin:x30'!B17)</f>
        <v>11</v>
      </c>
      <c r="C17" s="72">
        <f>SUM('Malchin:x30'!C17)</f>
        <v>7</v>
      </c>
      <c r="D17" s="194">
        <f>SUM(B17:C17)</f>
        <v>18</v>
      </c>
      <c r="E17" s="21"/>
      <c r="F17" s="110">
        <v>7</v>
      </c>
      <c r="G17" s="75">
        <f>SUM('Malchin:x30'!G17)</f>
        <v>4</v>
      </c>
      <c r="H17" s="75">
        <f>SUM('Malchin:x30'!H17)</f>
        <v>0</v>
      </c>
      <c r="I17" s="75">
        <f t="shared" si="0"/>
        <v>4</v>
      </c>
      <c r="J17" s="46"/>
      <c r="K17" s="227"/>
      <c r="L17" s="238" t="s">
        <v>17</v>
      </c>
      <c r="M17" s="241">
        <f>SUM('Malchin:x30'!M17)</f>
        <v>0</v>
      </c>
    </row>
    <row r="18" spans="1:13" ht="10.5" customHeight="1" x14ac:dyDescent="0.2">
      <c r="A18" s="121" t="s">
        <v>79</v>
      </c>
      <c r="B18" s="72">
        <f>SUM('Malchin:x30'!B18)</f>
        <v>0</v>
      </c>
      <c r="C18" s="72">
        <f>SUM('Malchin:x30'!C18)</f>
        <v>0</v>
      </c>
      <c r="D18" s="194">
        <f>SUM(B18:C18)</f>
        <v>0</v>
      </c>
      <c r="E18" s="21"/>
      <c r="F18" s="110">
        <v>8</v>
      </c>
      <c r="G18" s="75">
        <f>SUM('Malchin:x30'!G18)</f>
        <v>7</v>
      </c>
      <c r="H18" s="75">
        <f>SUM('Malchin:x30'!H18)</f>
        <v>4</v>
      </c>
      <c r="I18" s="75">
        <f t="shared" si="0"/>
        <v>11</v>
      </c>
      <c r="J18" s="46"/>
      <c r="K18" s="227"/>
      <c r="L18" s="238" t="s">
        <v>19</v>
      </c>
      <c r="M18" s="241">
        <f>SUM('Malchin:x30'!M18)</f>
        <v>11</v>
      </c>
    </row>
    <row r="19" spans="1:13" ht="10.5" customHeight="1" x14ac:dyDescent="0.2">
      <c r="A19" s="212"/>
      <c r="B19" s="205"/>
      <c r="C19" s="205"/>
      <c r="D19" s="205"/>
      <c r="E19" s="21"/>
      <c r="F19" s="110">
        <v>9</v>
      </c>
      <c r="G19" s="75">
        <f>SUM('Malchin:x30'!G19)</f>
        <v>4</v>
      </c>
      <c r="H19" s="75">
        <f>SUM('Malchin:x30'!H19)</f>
        <v>7</v>
      </c>
      <c r="I19" s="75">
        <f t="shared" si="0"/>
        <v>11</v>
      </c>
      <c r="J19" s="46"/>
      <c r="K19" s="227"/>
      <c r="L19" s="238" t="s">
        <v>20</v>
      </c>
      <c r="M19" s="241">
        <f>SUM('Malchin:x30'!M19)</f>
        <v>0</v>
      </c>
    </row>
    <row r="20" spans="1:13" ht="10.5" customHeight="1" x14ac:dyDescent="0.2">
      <c r="A20" s="90" t="s">
        <v>13</v>
      </c>
      <c r="B20" s="72">
        <f>SUM(B15+B17+B18)</f>
        <v>68</v>
      </c>
      <c r="C20" s="72">
        <f>SUM(C15+C17+C18)</f>
        <v>41</v>
      </c>
      <c r="D20" s="194">
        <f>SUM(D15:D18)</f>
        <v>109</v>
      </c>
      <c r="E20" s="21"/>
      <c r="F20" s="110">
        <v>10</v>
      </c>
      <c r="G20" s="75">
        <f>SUM('Malchin:x30'!G20)</f>
        <v>11</v>
      </c>
      <c r="H20" s="75">
        <f>SUM('Malchin:x30'!H20)</f>
        <v>5</v>
      </c>
      <c r="I20" s="75">
        <f t="shared" si="0"/>
        <v>16</v>
      </c>
      <c r="J20" s="46"/>
      <c r="K20" s="227"/>
      <c r="L20" s="238" t="s">
        <v>22</v>
      </c>
      <c r="M20" s="241">
        <f>SUM('Malchin:x30'!M20)</f>
        <v>0</v>
      </c>
    </row>
    <row r="21" spans="1:13" ht="10.5" customHeight="1" x14ac:dyDescent="0.2">
      <c r="A21" s="212"/>
      <c r="B21" s="246"/>
      <c r="C21" s="246"/>
      <c r="D21" s="205"/>
      <c r="E21" s="21"/>
      <c r="F21" s="110">
        <v>11</v>
      </c>
      <c r="G21" s="75">
        <f>SUM('Malchin:x30'!G21)</f>
        <v>7</v>
      </c>
      <c r="H21" s="75">
        <f>SUM('Malchin:x30'!H21)</f>
        <v>2</v>
      </c>
      <c r="I21" s="75">
        <f t="shared" si="0"/>
        <v>9</v>
      </c>
      <c r="J21" s="46"/>
      <c r="K21" s="227"/>
      <c r="L21" s="239" t="s">
        <v>80</v>
      </c>
      <c r="M21" s="241">
        <f>SUM('Malchin:x30'!M21)</f>
        <v>0</v>
      </c>
    </row>
    <row r="22" spans="1:13" ht="10.5" customHeight="1" x14ac:dyDescent="0.2">
      <c r="A22" s="90" t="s">
        <v>16</v>
      </c>
      <c r="B22" s="72">
        <f>SUM('Malchin:x30'!B22)</f>
        <v>5</v>
      </c>
      <c r="C22" s="72">
        <f>SUM('Malchin:x30'!C22)</f>
        <v>1</v>
      </c>
      <c r="D22" s="194">
        <f>SUM(B22:C22)</f>
        <v>6</v>
      </c>
      <c r="E22" s="21"/>
      <c r="F22" s="110">
        <v>12</v>
      </c>
      <c r="G22" s="75">
        <f>SUM('Malchin:x30'!G22)</f>
        <v>9</v>
      </c>
      <c r="H22" s="75">
        <f>SUM('Malchin:x30'!H22)</f>
        <v>2</v>
      </c>
      <c r="I22" s="75">
        <f t="shared" si="0"/>
        <v>11</v>
      </c>
      <c r="J22" s="46"/>
      <c r="K22" s="227"/>
      <c r="L22" s="238" t="s">
        <v>23</v>
      </c>
      <c r="M22" s="241">
        <f>SUM('Malchin:x30'!M22)</f>
        <v>0</v>
      </c>
    </row>
    <row r="23" spans="1:13" ht="10.5" customHeight="1" x14ac:dyDescent="0.2">
      <c r="A23" s="120" t="s">
        <v>1135</v>
      </c>
      <c r="B23" s="72">
        <f>SUM('Malchin:x30'!B23)</f>
        <v>0</v>
      </c>
      <c r="C23" s="72">
        <f>SUM('Malchin:x30'!C23)</f>
        <v>0</v>
      </c>
      <c r="D23" s="194">
        <f>SUM(B23:C23)</f>
        <v>0</v>
      </c>
      <c r="E23" s="21"/>
      <c r="F23" s="110">
        <v>13</v>
      </c>
      <c r="G23" s="75">
        <f>SUM('Malchin:x30'!G23)</f>
        <v>2</v>
      </c>
      <c r="H23" s="75">
        <f>SUM('Malchin:x30'!H23)</f>
        <v>3</v>
      </c>
      <c r="I23" s="75">
        <f t="shared" si="0"/>
        <v>5</v>
      </c>
      <c r="J23" s="46"/>
      <c r="K23" s="227"/>
      <c r="L23" s="240" t="s">
        <v>24</v>
      </c>
      <c r="M23" s="242">
        <f>SUM(M15:M22)</f>
        <v>14</v>
      </c>
    </row>
    <row r="24" spans="1:13" ht="10.5" customHeight="1" x14ac:dyDescent="0.2">
      <c r="A24" s="90" t="s">
        <v>18</v>
      </c>
      <c r="B24" s="72">
        <f>SUM('Malchin:x30'!B24)</f>
        <v>6</v>
      </c>
      <c r="C24" s="72">
        <f>SUM('Malchin:x30'!C24)</f>
        <v>8</v>
      </c>
      <c r="D24" s="194">
        <f>SUM(B24:C24)</f>
        <v>14</v>
      </c>
      <c r="E24" s="21"/>
      <c r="F24" s="110">
        <v>14</v>
      </c>
      <c r="G24" s="75">
        <f>SUM('Malchin:x30'!G24)</f>
        <v>5</v>
      </c>
      <c r="H24" s="75">
        <f>SUM('Malchin:x30'!H24)</f>
        <v>4</v>
      </c>
      <c r="I24" s="75">
        <f t="shared" si="0"/>
        <v>9</v>
      </c>
      <c r="J24" s="46"/>
      <c r="K24" s="21"/>
      <c r="M24" s="111" t="b">
        <f>SUM(M23)=D24</f>
        <v>1</v>
      </c>
    </row>
    <row r="25" spans="1:13" ht="10.5" customHeight="1" x14ac:dyDescent="0.2">
      <c r="A25" s="212"/>
      <c r="B25" s="246"/>
      <c r="C25" s="246"/>
      <c r="D25" s="205"/>
      <c r="E25" s="21"/>
      <c r="F25" s="110">
        <v>15</v>
      </c>
      <c r="G25" s="75">
        <f>SUM('Malchin:x30'!G25)</f>
        <v>6</v>
      </c>
      <c r="H25" s="75">
        <f>SUM('Malchin:x30'!H25)</f>
        <v>1</v>
      </c>
      <c r="I25" s="75">
        <f t="shared" si="0"/>
        <v>7</v>
      </c>
      <c r="J25" s="46"/>
      <c r="L25" s="59"/>
    </row>
    <row r="26" spans="1:13" ht="10.5" customHeight="1" x14ac:dyDescent="0.2">
      <c r="A26" s="225" t="str">
        <f>("Gesamtzahl am 31.12."&amp;(liesmich!$I$5))</f>
        <v>Gesamtzahl am 31.12.2022</v>
      </c>
      <c r="B26" s="72">
        <f>SUM(B20-B22-B24)</f>
        <v>57</v>
      </c>
      <c r="C26" s="72">
        <f>SUM(C20-C22-C24)</f>
        <v>32</v>
      </c>
      <c r="D26" s="194">
        <f>SUM(D20-D22-D24)</f>
        <v>89</v>
      </c>
      <c r="E26" s="21"/>
      <c r="F26" s="89">
        <v>16</v>
      </c>
      <c r="G26" s="75">
        <f>SUM('Malchin:x30'!G26)</f>
        <v>1</v>
      </c>
      <c r="H26" s="75">
        <f>SUM('Malchin:x30'!H26)</f>
        <v>1</v>
      </c>
      <c r="I26" s="75">
        <f>SUM(G26:H26)</f>
        <v>2</v>
      </c>
      <c r="J26" s="46"/>
    </row>
    <row r="27" spans="1:13" ht="10.5" customHeight="1" x14ac:dyDescent="0.2">
      <c r="A27" s="30"/>
      <c r="B27" s="246"/>
      <c r="C27" s="246"/>
      <c r="D27" s="205"/>
      <c r="E27" s="21"/>
      <c r="F27" s="89">
        <v>17</v>
      </c>
      <c r="G27" s="75">
        <f>SUM('Malchin:x30'!G27)</f>
        <v>0</v>
      </c>
      <c r="H27" s="75">
        <f>SUM('Malchin:x30'!H27)</f>
        <v>0</v>
      </c>
      <c r="I27" s="75">
        <f t="shared" si="0"/>
        <v>0</v>
      </c>
      <c r="J27" s="46"/>
    </row>
    <row r="28" spans="1:13" ht="10.5" customHeight="1" x14ac:dyDescent="0.2">
      <c r="A28" s="226" t="s">
        <v>1148</v>
      </c>
      <c r="B28" s="75">
        <f>SUM('Malchin:x30'!B28)</f>
        <v>1</v>
      </c>
      <c r="C28" s="246"/>
      <c r="D28" s="205"/>
      <c r="E28" s="21"/>
      <c r="F28" s="89">
        <v>18</v>
      </c>
      <c r="G28" s="75">
        <f>SUM('Malchin:x30'!G28)</f>
        <v>0</v>
      </c>
      <c r="H28" s="75">
        <f>SUM('Malchin:x30'!H28)</f>
        <v>0</v>
      </c>
      <c r="I28" s="75">
        <f t="shared" si="0"/>
        <v>0</v>
      </c>
      <c r="J28" s="46"/>
    </row>
    <row r="29" spans="1:13" ht="10.5" customHeight="1" x14ac:dyDescent="0.2">
      <c r="A29" s="191" t="str">
        <f>("am 31.12."&amp;(liesmich!$I$5))</f>
        <v>am 31.12.2022</v>
      </c>
      <c r="B29" s="69"/>
      <c r="C29" s="69"/>
      <c r="D29" s="223"/>
      <c r="E29" s="21"/>
      <c r="F29" s="89" t="s">
        <v>21</v>
      </c>
      <c r="G29" s="75">
        <f>SUM('Malchin:x30'!G29)</f>
        <v>0</v>
      </c>
      <c r="H29" s="75">
        <f>SUM('Malchin:x30'!H29)</f>
        <v>0</v>
      </c>
      <c r="I29" s="75">
        <f t="shared" si="0"/>
        <v>0</v>
      </c>
      <c r="J29" s="46"/>
    </row>
    <row r="30" spans="1:13" ht="4.5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0.5" customHeight="1" x14ac:dyDescent="0.2">
      <c r="C31" s="21"/>
      <c r="D31" s="21"/>
      <c r="E31" s="46"/>
      <c r="F31" s="25" t="s">
        <v>24</v>
      </c>
      <c r="G31" s="72">
        <f>SUM(G15:G29)</f>
        <v>57</v>
      </c>
      <c r="H31" s="72">
        <f>SUM(H15:H29)</f>
        <v>32</v>
      </c>
      <c r="I31" s="72">
        <f>SUM(I15:I29)</f>
        <v>89</v>
      </c>
      <c r="J31" s="46"/>
    </row>
    <row r="32" spans="1:13" ht="10.5" customHeight="1" thickBot="1" x14ac:dyDescent="0.25">
      <c r="A32" s="49"/>
      <c r="B32" s="49"/>
      <c r="C32" s="49"/>
      <c r="D32" s="49"/>
      <c r="E32" s="49"/>
      <c r="F32" s="49"/>
      <c r="G32" s="112" t="b">
        <f>SUM(G31)=B26</f>
        <v>1</v>
      </c>
      <c r="H32" s="112" t="b">
        <f>SUM(H31)=C26</f>
        <v>1</v>
      </c>
      <c r="I32" s="112" t="b">
        <f>SUM(I31)=D26</f>
        <v>1</v>
      </c>
      <c r="J32" s="49"/>
      <c r="K32" s="51"/>
      <c r="L32" s="51"/>
      <c r="M32" s="51"/>
    </row>
    <row r="33" spans="1:13" ht="10.5" customHeight="1" x14ac:dyDescent="0.2">
      <c r="A33" s="105" t="s">
        <v>1090</v>
      </c>
      <c r="B33" s="46"/>
      <c r="C33" s="79" t="s">
        <v>100</v>
      </c>
      <c r="D33" s="79" t="s">
        <v>102</v>
      </c>
      <c r="E33" s="46"/>
      <c r="F33" s="46"/>
      <c r="G33" s="46"/>
      <c r="H33" s="46"/>
      <c r="I33" s="46"/>
      <c r="J33" s="46"/>
      <c r="L33" s="79" t="s">
        <v>100</v>
      </c>
      <c r="M33" s="79" t="s">
        <v>101</v>
      </c>
    </row>
    <row r="34" spans="1:13" ht="10.5" customHeight="1" x14ac:dyDescent="0.2">
      <c r="A34" s="80"/>
      <c r="B34" s="99" t="s">
        <v>1091</v>
      </c>
      <c r="C34" s="75">
        <f>SUM('Malchin:x30'!C34)</f>
        <v>2</v>
      </c>
      <c r="D34" s="75">
        <f>SUM(C10-C34)</f>
        <v>2</v>
      </c>
      <c r="E34" s="46"/>
      <c r="G34" s="81"/>
      <c r="H34" s="97" t="s">
        <v>25</v>
      </c>
      <c r="I34" s="73"/>
      <c r="J34" s="46"/>
      <c r="L34" s="75">
        <f>SUM('Malchin:x30'!L34)</f>
        <v>4</v>
      </c>
      <c r="M34" s="75">
        <f>SUM(C10-L34)</f>
        <v>0</v>
      </c>
    </row>
    <row r="35" spans="1:13" ht="10.5" customHeight="1" x14ac:dyDescent="0.2">
      <c r="A35" s="82"/>
      <c r="B35" s="99" t="s">
        <v>1092</v>
      </c>
      <c r="C35" s="75">
        <f>SUM('Malchin:x30'!C35)</f>
        <v>1</v>
      </c>
      <c r="D35" s="75">
        <f>SUM(C10-C35)</f>
        <v>3</v>
      </c>
      <c r="E35" s="46"/>
      <c r="G35" s="81"/>
      <c r="H35" s="97" t="s">
        <v>26</v>
      </c>
      <c r="I35" s="73"/>
      <c r="J35" s="46"/>
      <c r="L35" s="75">
        <f>SUM('Malchin:x30'!L35)</f>
        <v>4</v>
      </c>
      <c r="M35" s="75">
        <f>SUM(C10-L35)</f>
        <v>0</v>
      </c>
    </row>
    <row r="36" spans="1:13" ht="10.5" customHeight="1" x14ac:dyDescent="0.2">
      <c r="A36" s="80"/>
      <c r="B36" s="191" t="s">
        <v>1093</v>
      </c>
      <c r="C36" s="75">
        <f>SUM('Malchin:x30'!C36)</f>
        <v>0</v>
      </c>
      <c r="D36" s="75">
        <f>SUM(C10-C36)</f>
        <v>4</v>
      </c>
      <c r="E36" s="46"/>
      <c r="G36" s="81"/>
      <c r="H36" s="97" t="s">
        <v>27</v>
      </c>
      <c r="I36" s="73"/>
      <c r="J36" s="46"/>
      <c r="L36" s="75">
        <f>SUM('Malchin:x30'!L36)</f>
        <v>4</v>
      </c>
      <c r="M36" s="75">
        <f>SUM(C10-L36)</f>
        <v>0</v>
      </c>
    </row>
    <row r="37" spans="1:13" ht="10.5" customHeight="1" x14ac:dyDescent="0.2">
      <c r="A37" s="83"/>
      <c r="B37" s="192" t="s">
        <v>1094</v>
      </c>
      <c r="C37" s="75">
        <f>SUM('Malchin:x30'!C37)</f>
        <v>1</v>
      </c>
      <c r="D37" s="75">
        <f>SUM(C10-C37)</f>
        <v>3</v>
      </c>
      <c r="E37" s="46"/>
      <c r="G37" s="81"/>
      <c r="H37" s="97" t="s">
        <v>28</v>
      </c>
      <c r="I37" s="73"/>
      <c r="J37" s="46"/>
      <c r="L37" s="84" t="s">
        <v>1</v>
      </c>
      <c r="M37" s="85" t="s">
        <v>1</v>
      </c>
    </row>
    <row r="38" spans="1:13" ht="10.5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73"/>
      <c r="J38" s="46"/>
      <c r="L38" s="75">
        <f>SUM('Malchin:x30'!L38)</f>
        <v>4</v>
      </c>
      <c r="M38" s="75">
        <f>SUM(C10-L38)</f>
        <v>0</v>
      </c>
    </row>
    <row r="39" spans="1:13" ht="10.5" customHeight="1" x14ac:dyDescent="0.2">
      <c r="A39" s="31"/>
      <c r="B39" s="31"/>
      <c r="C39" s="7" t="s">
        <v>12</v>
      </c>
      <c r="D39" s="3"/>
      <c r="E39" s="46"/>
      <c r="G39" s="81"/>
      <c r="H39" s="97" t="s">
        <v>99</v>
      </c>
      <c r="I39" s="73"/>
      <c r="J39" s="46"/>
      <c r="L39" s="84" t="s">
        <v>1</v>
      </c>
      <c r="M39" s="85" t="s">
        <v>1</v>
      </c>
    </row>
    <row r="40" spans="1:13" ht="10.5" customHeight="1" x14ac:dyDescent="0.2">
      <c r="B40" s="87" t="s">
        <v>1132</v>
      </c>
      <c r="C40" s="75">
        <f>SUM('Malchin:x30'!C40)</f>
        <v>0</v>
      </c>
      <c r="D40" s="3"/>
      <c r="E40" s="46"/>
      <c r="G40" s="81"/>
      <c r="H40" s="97" t="s">
        <v>31</v>
      </c>
      <c r="I40" s="73"/>
      <c r="J40" s="46"/>
      <c r="L40" s="75">
        <f>SUM('Malchin:x30'!L40)</f>
        <v>0</v>
      </c>
      <c r="M40" s="75">
        <f>SUM(C10-L40)</f>
        <v>4</v>
      </c>
    </row>
    <row r="41" spans="1:13" ht="10.5" customHeight="1" x14ac:dyDescent="0.2">
      <c r="B41" s="87" t="s">
        <v>1133</v>
      </c>
      <c r="C41" s="75">
        <f>SUM('Malchin:x30'!C41)</f>
        <v>0</v>
      </c>
      <c r="D41" s="3"/>
      <c r="E41" s="46"/>
      <c r="G41" s="81"/>
      <c r="H41" s="97" t="s">
        <v>32</v>
      </c>
      <c r="I41" s="73"/>
      <c r="J41" s="46"/>
      <c r="L41" s="75">
        <f>SUM('Malchin:x30'!L41)</f>
        <v>0</v>
      </c>
      <c r="M41" s="75">
        <f>SUM(C10-L41)</f>
        <v>4</v>
      </c>
    </row>
    <row r="42" spans="1:13" ht="10.5" customHeight="1" x14ac:dyDescent="0.2">
      <c r="B42" s="87" t="s">
        <v>1134</v>
      </c>
      <c r="C42" s="75">
        <f>SUM('Malchin:x30'!C42)</f>
        <v>0</v>
      </c>
      <c r="D42" s="4" t="s">
        <v>1</v>
      </c>
      <c r="E42" s="46"/>
      <c r="G42" s="81"/>
      <c r="H42" s="97" t="s">
        <v>33</v>
      </c>
      <c r="I42" s="73"/>
      <c r="J42" s="46"/>
      <c r="L42" s="84"/>
      <c r="M42" s="85" t="s">
        <v>1</v>
      </c>
    </row>
    <row r="43" spans="1:13" ht="10.5" customHeight="1" x14ac:dyDescent="0.2">
      <c r="A43" s="10"/>
      <c r="B43" s="52"/>
      <c r="C43" s="126" t="b">
        <f xml:space="preserve"> SUM(C40:C42)&lt;=D20*3</f>
        <v>1</v>
      </c>
      <c r="D43" s="3"/>
      <c r="E43" s="46"/>
      <c r="G43" s="81"/>
      <c r="H43" s="97" t="s">
        <v>97</v>
      </c>
      <c r="I43" s="73"/>
      <c r="J43" s="46"/>
      <c r="K43" s="81"/>
      <c r="L43" s="75">
        <f>SUM('Malchin:x30'!L43)</f>
        <v>4</v>
      </c>
      <c r="M43" s="75">
        <f>SUM(C10-L43)</f>
        <v>0</v>
      </c>
    </row>
    <row r="44" spans="1:13" ht="10.5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49"/>
    </row>
    <row r="45" spans="1:13" ht="10.5" customHeight="1" x14ac:dyDescent="0.2">
      <c r="A45" s="86" t="s">
        <v>1095</v>
      </c>
      <c r="C45" s="79" t="s">
        <v>12</v>
      </c>
      <c r="D45" s="46"/>
      <c r="E45" s="46"/>
      <c r="F45" s="54"/>
      <c r="G45" s="54"/>
      <c r="H45" s="54"/>
      <c r="I45" s="31"/>
      <c r="J45" s="119" t="s">
        <v>82</v>
      </c>
    </row>
    <row r="46" spans="1:13" ht="10.5" customHeight="1" x14ac:dyDescent="0.2">
      <c r="B46" s="99" t="s">
        <v>83</v>
      </c>
      <c r="C46" s="75">
        <f>SUM('Malchin:x30'!C46)</f>
        <v>2</v>
      </c>
      <c r="D46" s="46"/>
      <c r="E46" s="46"/>
      <c r="F46" s="56"/>
      <c r="G46" s="56"/>
      <c r="H46" s="56"/>
      <c r="I46" s="9"/>
      <c r="J46" s="46"/>
      <c r="K46" s="120" t="s">
        <v>84</v>
      </c>
      <c r="L46" s="75">
        <f>SUM('Malchin:x30'!L46)</f>
        <v>0</v>
      </c>
    </row>
    <row r="47" spans="1:13" ht="10.5" customHeight="1" x14ac:dyDescent="0.2">
      <c r="A47" s="40"/>
      <c r="B47" s="121" t="s">
        <v>85</v>
      </c>
      <c r="C47" s="75">
        <f>SUM('Malchin:x30'!C47)</f>
        <v>2</v>
      </c>
      <c r="D47" s="5"/>
      <c r="E47" s="46"/>
      <c r="F47" s="10"/>
      <c r="G47" s="10"/>
      <c r="H47" s="10"/>
      <c r="I47" s="56"/>
      <c r="J47" s="3"/>
      <c r="K47" s="120" t="s">
        <v>86</v>
      </c>
      <c r="L47" s="75">
        <f>SUM('Malchin:x30'!L47)</f>
        <v>2</v>
      </c>
    </row>
    <row r="48" spans="1:13" ht="10.5" customHeight="1" x14ac:dyDescent="0.2">
      <c r="A48" s="48"/>
      <c r="B48" s="121" t="s">
        <v>87</v>
      </c>
      <c r="C48" s="75">
        <f>SUM('Malchin:x30'!C48)</f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75">
        <f>SUM('Malchin:x30'!L48)</f>
        <v>2</v>
      </c>
    </row>
    <row r="49" spans="1:13" ht="10.5" customHeight="1" x14ac:dyDescent="0.2">
      <c r="A49" s="48"/>
      <c r="B49" s="237" t="s">
        <v>89</v>
      </c>
      <c r="C49" s="75">
        <f>SUM('Malchin:x30'!C49)</f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75">
        <f>SUM('Malchin:x30'!L49)</f>
        <v>0</v>
      </c>
    </row>
    <row r="50" spans="1:13" ht="10.5" customHeight="1" thickBot="1" x14ac:dyDescent="0.25">
      <c r="A50" s="57"/>
      <c r="B50" s="41"/>
      <c r="C50" s="11" t="s">
        <v>1</v>
      </c>
      <c r="D50" s="49"/>
      <c r="E50" s="49"/>
      <c r="F50" s="51"/>
      <c r="G50" s="51"/>
      <c r="H50" s="51"/>
      <c r="I50" s="57"/>
      <c r="J50" s="58"/>
      <c r="K50" s="49"/>
      <c r="L50" s="112" t="b">
        <f>SUM(L46:L49)=(C10)</f>
        <v>1</v>
      </c>
      <c r="M50" s="49"/>
    </row>
    <row r="51" spans="1:13" ht="10.5" customHeight="1" x14ac:dyDescent="0.2">
      <c r="A51" s="88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5" customHeight="1" x14ac:dyDescent="0.2">
      <c r="B52" s="71" t="s">
        <v>12</v>
      </c>
      <c r="C52" s="46"/>
      <c r="D52" s="46"/>
      <c r="E52" s="46"/>
      <c r="G52" s="85"/>
      <c r="H52" s="75">
        <f>SUM('Malchin:x30'!H52)</f>
        <v>173</v>
      </c>
      <c r="I52" s="105" t="s">
        <v>36</v>
      </c>
      <c r="J52" s="46"/>
      <c r="K52" s="46"/>
      <c r="L52" s="46"/>
    </row>
    <row r="53" spans="1:13" ht="10.5" customHeight="1" x14ac:dyDescent="0.2">
      <c r="B53" s="75">
        <f>SUM('Malchin:x30'!B53)</f>
        <v>22</v>
      </c>
      <c r="C53" s="105" t="s">
        <v>37</v>
      </c>
      <c r="D53" s="46"/>
      <c r="E53" s="46"/>
      <c r="G53" s="85"/>
      <c r="H53" s="75">
        <f>SUM('Malchin:x30'!H53)</f>
        <v>135</v>
      </c>
      <c r="I53" s="105" t="s">
        <v>38</v>
      </c>
      <c r="J53" s="46"/>
      <c r="K53" s="46"/>
      <c r="L53" s="46"/>
    </row>
    <row r="54" spans="1:13" ht="10.5" customHeight="1" x14ac:dyDescent="0.2">
      <c r="B54" s="97" t="s">
        <v>39</v>
      </c>
      <c r="C54" s="46"/>
      <c r="D54" s="46"/>
      <c r="E54" s="46"/>
      <c r="G54" s="73"/>
      <c r="H54" s="97" t="s">
        <v>40</v>
      </c>
      <c r="I54" s="46"/>
      <c r="J54" s="46"/>
      <c r="K54" s="46"/>
      <c r="L54" s="46"/>
      <c r="M54" s="21"/>
    </row>
    <row r="55" spans="1:13" ht="7.5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3" ht="10.9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88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10.9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97" t="s">
        <v>41</v>
      </c>
      <c r="C59" s="97"/>
      <c r="D59" s="97" t="s">
        <v>1145</v>
      </c>
      <c r="E59" s="97"/>
      <c r="F59" s="97"/>
      <c r="G59" s="97" t="s">
        <v>1142</v>
      </c>
      <c r="H59" s="97" t="s">
        <v>1143</v>
      </c>
      <c r="I59" s="97" t="s">
        <v>1144</v>
      </c>
      <c r="J59" s="46"/>
      <c r="K59" s="46"/>
      <c r="L59" s="46"/>
    </row>
    <row r="60" spans="1:13" ht="10.9" customHeight="1" x14ac:dyDescent="0.2">
      <c r="A60" s="46"/>
      <c r="B60" s="97" t="s">
        <v>42</v>
      </c>
      <c r="C60" s="97"/>
      <c r="D60" s="97" t="s">
        <v>91</v>
      </c>
      <c r="E60" s="97"/>
      <c r="F60" s="97"/>
      <c r="G60" s="97" t="s">
        <v>91</v>
      </c>
      <c r="H60" s="97" t="s">
        <v>91</v>
      </c>
      <c r="I60" s="97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89">
        <f>SUM('Malchin:x30'!B61)+'Std für ü. ö. Ausschüsse'!B7</f>
        <v>258</v>
      </c>
      <c r="D61" s="89">
        <f>SUM('Malchin:x30'!D61)+'Std für ü. ö. Ausschüsse'!C7</f>
        <v>0</v>
      </c>
      <c r="E61" s="90"/>
      <c r="G61" s="89">
        <f>SUM('Malchin:x30'!G61)+'Std für ü. ö. Ausschüsse'!D7</f>
        <v>0</v>
      </c>
      <c r="H61" s="89">
        <f>SUM('Malchin:x30'!H61)+'Std für ü. ö. Ausschüsse'!F7</f>
        <v>0</v>
      </c>
      <c r="I61" s="89">
        <f>SUM('Malchin:x30'!I61)+'Std für ü. ö. Ausschüsse'!G7</f>
        <v>0</v>
      </c>
      <c r="J61" s="46"/>
      <c r="K61" s="46"/>
      <c r="L61" s="46"/>
    </row>
    <row r="62" spans="1:13" ht="10.5" customHeight="1" x14ac:dyDescent="0.2">
      <c r="A62" s="191" t="s">
        <v>1139</v>
      </c>
      <c r="B62" s="89">
        <f>SUM('Malchin:x30'!B62)+'Std für ü. ö. Ausschüsse'!B8</f>
        <v>79</v>
      </c>
      <c r="D62" s="89">
        <f>SUM('Malchin:x30'!D62)+'Std für ü. ö. Ausschüsse'!C8</f>
        <v>32</v>
      </c>
      <c r="E62" s="90"/>
      <c r="G62" s="89">
        <f>SUM('Malchin:x30'!G62)+'Std für ü. ö. Ausschüsse'!D8</f>
        <v>18</v>
      </c>
      <c r="H62" s="89">
        <f>SUM('Malchin:x30'!H62)+'Std für ü. ö. Ausschüsse'!F8</f>
        <v>0</v>
      </c>
      <c r="I62" s="89">
        <f>SUM('Malchin:x30'!I62)+'Std für ü. ö. Ausschüsse'!G8</f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89">
        <f>SUM('Malchin:x30'!B63)+'Std für ü. ö. Ausschüsse'!B9</f>
        <v>59</v>
      </c>
      <c r="D63" s="89">
        <f>SUM('Malchin:x30'!D63)+'Std für ü. ö. Ausschüsse'!C9</f>
        <v>100</v>
      </c>
      <c r="E63" s="90"/>
      <c r="G63" s="89">
        <f>SUM('Malchin:x30'!G63)+'Std für ü. ö. Ausschüsse'!D9</f>
        <v>25</v>
      </c>
      <c r="H63" s="89">
        <f>SUM('Malchin:x30'!H63)+'Std für ü. ö. Ausschüsse'!F9</f>
        <v>0</v>
      </c>
      <c r="I63" s="89">
        <f>SUM('Malchin:x30'!I63)+'Std für ü. ö. Ausschüsse'!G9</f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3">
        <f>SUM(B61:B63)</f>
        <v>396</v>
      </c>
      <c r="D64" s="193">
        <f>SUM(D61:D63)</f>
        <v>132</v>
      </c>
      <c r="E64" s="121"/>
      <c r="G64" s="193">
        <f>SUM(G61:G63)</f>
        <v>43</v>
      </c>
      <c r="H64" s="193">
        <f>SUM(H61:H63)</f>
        <v>0</v>
      </c>
      <c r="I64" s="193">
        <f>SUM(I61:I63)</f>
        <v>0</v>
      </c>
      <c r="J64" s="31"/>
      <c r="L64" s="194">
        <f>SUM(B64:I64)</f>
        <v>571</v>
      </c>
    </row>
    <row r="65" spans="1:13" ht="10.9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t="10.5" customHeight="1" x14ac:dyDescent="0.2">
      <c r="A66" s="88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5" customHeight="1" x14ac:dyDescent="0.2">
      <c r="A67" s="46"/>
      <c r="B67" s="71" t="s">
        <v>48</v>
      </c>
      <c r="C67" s="71" t="s">
        <v>49</v>
      </c>
      <c r="D67" s="71" t="s">
        <v>50</v>
      </c>
      <c r="E67" s="5"/>
      <c r="F67" s="71" t="s">
        <v>51</v>
      </c>
      <c r="G67" s="71" t="s">
        <v>52</v>
      </c>
      <c r="H67" s="71" t="s">
        <v>53</v>
      </c>
      <c r="J67" s="5"/>
      <c r="L67" s="21"/>
    </row>
    <row r="68" spans="1:13" ht="10.9" customHeight="1" x14ac:dyDescent="0.2">
      <c r="A68" s="46"/>
      <c r="B68" s="75">
        <f>SUM('Malchin:x30'!B68)</f>
        <v>0</v>
      </c>
      <c r="C68" s="75">
        <f>SUM('Malchin:x30'!C68)</f>
        <v>0</v>
      </c>
      <c r="D68" s="75">
        <f>SUM('Malchin:x30'!D68)</f>
        <v>1</v>
      </c>
      <c r="E68" s="3"/>
      <c r="F68" s="75">
        <f>SUM('Malchin:x30'!F68)</f>
        <v>2</v>
      </c>
      <c r="G68" s="75">
        <f>SUM('Malchin:x30'!G68)</f>
        <v>1</v>
      </c>
      <c r="H68" s="75">
        <f>SUM('Malchin:x30'!H68)</f>
        <v>0</v>
      </c>
      <c r="I68" s="111" t="b">
        <f>SUM(B68:D68,F68,G68,H68)=(C10)</f>
        <v>1</v>
      </c>
      <c r="J68" s="3"/>
    </row>
    <row r="69" spans="1:13" ht="7.5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7.5" customHeight="1" x14ac:dyDescent="0.2">
      <c r="A70" s="46"/>
      <c r="B70" s="5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3" t="s">
        <v>54</v>
      </c>
      <c r="B71" s="75">
        <f>SUM('Malchin:x30'!B71)</f>
        <v>12</v>
      </c>
      <c r="C71" s="73" t="s">
        <v>55</v>
      </c>
      <c r="D71" s="46"/>
      <c r="E71" s="46"/>
      <c r="G71" s="91"/>
      <c r="H71" s="91" t="s">
        <v>144</v>
      </c>
      <c r="I71" s="92" t="str">
        <f>liesmich!$H$19</f>
        <v/>
      </c>
      <c r="J71" s="38"/>
      <c r="K71" s="38"/>
      <c r="L71" s="222"/>
      <c r="M71" s="39"/>
    </row>
    <row r="72" spans="1:13" ht="6" customHeight="1" x14ac:dyDescent="0.2">
      <c r="B72" s="5"/>
      <c r="C72" s="73"/>
      <c r="E72" s="46"/>
      <c r="G72" s="6"/>
      <c r="H72" s="6"/>
      <c r="I72" s="6"/>
      <c r="J72" s="46"/>
      <c r="K72" s="46"/>
      <c r="L72" s="46"/>
    </row>
    <row r="73" spans="1:13" s="45" customFormat="1" ht="10.5" customHeight="1" x14ac:dyDescent="0.2">
      <c r="A73" s="93" t="s">
        <v>94</v>
      </c>
      <c r="B73" s="75">
        <f>SUM('Malchin:x30'!B73)</f>
        <v>46</v>
      </c>
      <c r="C73" s="88" t="s">
        <v>135</v>
      </c>
      <c r="D73" s="32"/>
      <c r="E73" s="46"/>
      <c r="G73" s="78"/>
      <c r="H73" s="78" t="s">
        <v>1147</v>
      </c>
      <c r="I73" s="92" t="str">
        <f>liesmich!$H$21</f>
        <v/>
      </c>
      <c r="J73" s="38"/>
      <c r="K73" s="38"/>
      <c r="L73" s="222"/>
      <c r="M73" s="234"/>
    </row>
    <row r="74" spans="1:13" s="45" customFormat="1" ht="10.5" customHeight="1" x14ac:dyDescent="0.2">
      <c r="A74" s="94" t="s">
        <v>95</v>
      </c>
      <c r="B74" s="75">
        <f>SUM('Malchin:x30'!B74)</f>
        <v>185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s="45" customFormat="1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3" s="45" customFormat="1" ht="12" customHeight="1" thickBot="1" x14ac:dyDescent="0.25">
      <c r="A76" s="34" t="s">
        <v>103</v>
      </c>
      <c r="B76" s="61" t="str">
        <f>liesmich!$B$23</f>
        <v/>
      </c>
      <c r="C76" s="62"/>
      <c r="D76" s="62"/>
      <c r="F76" s="34" t="s">
        <v>57</v>
      </c>
      <c r="G76" s="17" t="str">
        <f xml:space="preserve"> liesmich!$E$23</f>
        <v/>
      </c>
      <c r="H76" s="17"/>
      <c r="I76" s="62"/>
      <c r="K76" s="34" t="s">
        <v>58</v>
      </c>
      <c r="L76" s="18" t="str">
        <f>liesmich!$I$23</f>
        <v/>
      </c>
      <c r="M76" s="49"/>
    </row>
    <row r="77" spans="1:13" s="45" customFormat="1" ht="12" customHeight="1" thickBot="1" x14ac:dyDescent="0.25">
      <c r="A77" s="34" t="s">
        <v>59</v>
      </c>
      <c r="B77" s="63" t="str">
        <f>liesmich!$B$24</f>
        <v/>
      </c>
      <c r="C77" s="64"/>
      <c r="D77" s="62"/>
      <c r="F77" s="34" t="s">
        <v>60</v>
      </c>
      <c r="G77" s="16" t="str">
        <f>liesmich!$E$24</f>
        <v/>
      </c>
      <c r="H77" s="16"/>
      <c r="I77" s="64"/>
      <c r="K77" s="35" t="str">
        <f>liesmich!$C$15</f>
        <v>GJFW seit:</v>
      </c>
      <c r="L77" s="19" t="str">
        <f>liesmich!$I$24</f>
        <v/>
      </c>
      <c r="M77" s="49"/>
    </row>
    <row r="78" spans="1:13" s="45" customFormat="1" ht="12" customHeight="1" thickBot="1" x14ac:dyDescent="0.25">
      <c r="A78" s="34" t="s">
        <v>62</v>
      </c>
      <c r="B78" s="16" t="str">
        <f>liesmich!$B$25</f>
        <v/>
      </c>
      <c r="C78" s="16" t="str">
        <f>liesmich!$C$25</f>
        <v/>
      </c>
      <c r="D78" s="62"/>
      <c r="E78" s="62"/>
      <c r="F78" s="62"/>
      <c r="G78" s="17" t="str">
        <f>liesmich!$E$25</f>
        <v xml:space="preserve">  </v>
      </c>
      <c r="H78" s="17"/>
      <c r="I78" s="62"/>
      <c r="K78" s="34" t="s">
        <v>63</v>
      </c>
      <c r="L78" s="19" t="str">
        <f>liesmich!$I$25</f>
        <v/>
      </c>
      <c r="M78" s="49"/>
    </row>
    <row r="79" spans="1:13" s="45" customFormat="1" ht="12" customHeight="1" thickBot="1" x14ac:dyDescent="0.25">
      <c r="B79" s="36" t="s">
        <v>64</v>
      </c>
      <c r="C79" s="36" t="s">
        <v>65</v>
      </c>
      <c r="E79" s="36"/>
      <c r="F79" s="36"/>
      <c r="G79" s="36" t="s">
        <v>66</v>
      </c>
      <c r="H79" s="36"/>
      <c r="K79" s="34" t="s">
        <v>96</v>
      </c>
      <c r="L79" s="16" t="str">
        <f>liesmich!$I$26</f>
        <v/>
      </c>
      <c r="M79" s="49"/>
    </row>
    <row r="80" spans="1:13" x14ac:dyDescent="0.2">
      <c r="A80" s="189" t="str">
        <f>liesmich!A38</f>
        <v>Formularstand: 15.02.2014</v>
      </c>
    </row>
  </sheetData>
  <sheetProtection password="973E" sheet="1" selectLockedCells="1" selectUnlockedCells="1"/>
  <phoneticPr fontId="0" type="noConversion"/>
  <conditionalFormatting sqref="M24 I68 C43 L50 G32:I32">
    <cfRule type="cellIs" dxfId="91" priority="1" stopIfTrue="1" operator="equal">
      <formula>TRUE</formula>
    </cfRule>
    <cfRule type="cellIs" dxfId="90" priority="2" stopIfTrue="1" operator="equal">
      <formula>FALSE</formula>
    </cfRule>
  </conditionalFormatting>
  <printOptions horizontalCentered="1" verticalCentered="1"/>
  <pageMargins left="0.13" right="0.11" top="0.31496062992125984" bottom="0.47244094488188981" header="0.31496062992125984" footer="0.47244094488188981"/>
  <pageSetup paperSize="9" scale="90" orientation="portrait" horizontalDpi="300" verticalDpi="300" r:id="rId1"/>
  <headerFooter alignWithMargins="0"/>
  <ignoredErrors>
    <ignoredError sqref="I26:I28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1" priority="1" stopIfTrue="1" operator="equal">
      <formula>TRUE</formula>
    </cfRule>
    <cfRule type="cellIs" dxfId="40" priority="2" stopIfTrue="1" operator="equal">
      <formula>FALSE</formula>
    </cfRule>
  </conditionalFormatting>
  <conditionalFormatting sqref="C40:C42">
    <cfRule type="cellIs" dxfId="3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6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8" priority="1" stopIfTrue="1" operator="equal">
      <formula>TRUE</formula>
    </cfRule>
    <cfRule type="cellIs" dxfId="37" priority="2" stopIfTrue="1" operator="equal">
      <formula>FALSE</formula>
    </cfRule>
  </conditionalFormatting>
  <conditionalFormatting sqref="C40:C42">
    <cfRule type="cellIs" dxfId="3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5" priority="1" stopIfTrue="1" operator="equal">
      <formula>TRUE</formula>
    </cfRule>
    <cfRule type="cellIs" dxfId="34" priority="2" stopIfTrue="1" operator="equal">
      <formula>FALSE</formula>
    </cfRule>
  </conditionalFormatting>
  <conditionalFormatting sqref="C40:C42">
    <cfRule type="cellIs" dxfId="3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0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2" priority="1" stopIfTrue="1" operator="equal">
      <formula>TRUE</formula>
    </cfRule>
    <cfRule type="cellIs" dxfId="31" priority="2" stopIfTrue="1" operator="equal">
      <formula>FALSE</formula>
    </cfRule>
  </conditionalFormatting>
  <conditionalFormatting sqref="C40:C42">
    <cfRule type="cellIs" dxfId="3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9" priority="1" stopIfTrue="1" operator="equal">
      <formula>TRUE</formula>
    </cfRule>
    <cfRule type="cellIs" dxfId="28" priority="2" stopIfTrue="1" operator="equal">
      <formula>FALSE</formula>
    </cfRule>
  </conditionalFormatting>
  <conditionalFormatting sqref="C40:C42">
    <cfRule type="cellIs" dxfId="2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6" priority="1" stopIfTrue="1" operator="equal">
      <formula>TRUE</formula>
    </cfRule>
    <cfRule type="cellIs" dxfId="25" priority="2" stopIfTrue="1" operator="equal">
      <formula>FALSE</formula>
    </cfRule>
  </conditionalFormatting>
  <conditionalFormatting sqref="C40:C42">
    <cfRule type="cellIs" dxfId="2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14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3" priority="1" stopIfTrue="1" operator="equal">
      <formula>TRUE</formula>
    </cfRule>
    <cfRule type="cellIs" dxfId="22" priority="2" stopIfTrue="1" operator="equal">
      <formula>FALSE</formula>
    </cfRule>
  </conditionalFormatting>
  <conditionalFormatting sqref="C40:C42">
    <cfRule type="cellIs" dxfId="2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19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0" priority="1" stopIfTrue="1" operator="equal">
      <formula>TRUE</formula>
    </cfRule>
    <cfRule type="cellIs" dxfId="19" priority="2" stopIfTrue="1" operator="equal">
      <formula>FALSE</formula>
    </cfRule>
  </conditionalFormatting>
  <conditionalFormatting sqref="C40:C42">
    <cfRule type="cellIs" dxfId="1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7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7" priority="1" stopIfTrue="1" operator="equal">
      <formula>TRUE</formula>
    </cfRule>
    <cfRule type="cellIs" dxfId="16" priority="2" stopIfTrue="1" operator="equal">
      <formula>FALSE</formula>
    </cfRule>
  </conditionalFormatting>
  <conditionalFormatting sqref="C40:C42">
    <cfRule type="cellIs" dxfId="1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495300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4" priority="1" stopIfTrue="1" operator="equal">
      <formula>TRUE</formula>
    </cfRule>
    <cfRule type="cellIs" dxfId="13" priority="2" stopIfTrue="1" operator="equal">
      <formula>FALSE</formula>
    </cfRule>
  </conditionalFormatting>
  <conditionalFormatting sqref="C40:C42">
    <cfRule type="cellIs" dxfId="1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2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tunden">
    <pageSetUpPr fitToPage="1"/>
  </sheetPr>
  <dimension ref="A3:J10"/>
  <sheetViews>
    <sheetView showGridLines="0" showRowColHeaders="0" zoomScale="135" workbookViewId="0">
      <selection activeCell="J14" sqref="J14"/>
    </sheetView>
  </sheetViews>
  <sheetFormatPr baseColWidth="10" defaultRowHeight="12.75" x14ac:dyDescent="0.2"/>
  <cols>
    <col min="1" max="1" width="17.28515625" customWidth="1"/>
    <col min="2" max="2" width="13" customWidth="1"/>
    <col min="3" max="3" width="12" customWidth="1"/>
    <col min="4" max="4" width="11.140625" customWidth="1"/>
    <col min="5" max="5" width="3.140625" customWidth="1"/>
    <col min="6" max="6" width="10.85546875" customWidth="1"/>
    <col min="7" max="7" width="11.7109375" customWidth="1"/>
    <col min="8" max="8" width="2.5703125" customWidth="1"/>
    <col min="9" max="9" width="8.7109375" customWidth="1"/>
  </cols>
  <sheetData>
    <row r="3" spans="1:10" x14ac:dyDescent="0.2">
      <c r="A3" s="96" t="s">
        <v>1119</v>
      </c>
      <c r="B3" s="46"/>
      <c r="C3" s="32"/>
      <c r="D3" s="31"/>
      <c r="E3" s="31"/>
      <c r="F3" s="46"/>
      <c r="G3" s="46"/>
      <c r="H3" s="46"/>
      <c r="I3" s="46"/>
      <c r="J3" s="46"/>
    </row>
    <row r="4" spans="1:10" x14ac:dyDescent="0.2">
      <c r="A4" s="46"/>
      <c r="B4" s="46"/>
      <c r="C4" s="32"/>
      <c r="D4" s="32"/>
      <c r="E4" s="46"/>
      <c r="F4" s="46"/>
      <c r="G4" s="46"/>
      <c r="H4" s="46"/>
      <c r="I4" s="46"/>
      <c r="J4" s="46"/>
    </row>
    <row r="5" spans="1:10" x14ac:dyDescent="0.2">
      <c r="A5" s="46"/>
      <c r="B5" s="97" t="s">
        <v>41</v>
      </c>
      <c r="C5" s="97" t="s">
        <v>130</v>
      </c>
      <c r="D5" s="97" t="s">
        <v>131</v>
      </c>
      <c r="E5" s="97"/>
      <c r="F5" s="97" t="s">
        <v>132</v>
      </c>
      <c r="G5" s="97" t="s">
        <v>133</v>
      </c>
      <c r="H5" s="46"/>
      <c r="I5" s="46"/>
      <c r="J5" s="46"/>
    </row>
    <row r="6" spans="1:10" x14ac:dyDescent="0.2">
      <c r="A6" s="46"/>
      <c r="B6" s="97" t="s">
        <v>42</v>
      </c>
      <c r="C6" s="97" t="s">
        <v>91</v>
      </c>
      <c r="D6" s="97" t="s">
        <v>91</v>
      </c>
      <c r="E6" s="97"/>
      <c r="F6" s="97" t="s">
        <v>91</v>
      </c>
      <c r="G6" s="97" t="s">
        <v>92</v>
      </c>
      <c r="H6" s="46"/>
      <c r="I6" s="46"/>
      <c r="J6" s="46"/>
    </row>
    <row r="7" spans="1:10" x14ac:dyDescent="0.2">
      <c r="A7" s="45" t="s">
        <v>43</v>
      </c>
      <c r="B7" s="162">
        <v>0</v>
      </c>
      <c r="C7" s="162">
        <v>0</v>
      </c>
      <c r="D7" s="162">
        <v>0</v>
      </c>
      <c r="E7" s="52"/>
      <c r="F7" s="163">
        <v>0</v>
      </c>
      <c r="G7" s="163">
        <v>0</v>
      </c>
      <c r="H7" s="46"/>
      <c r="I7" s="46"/>
      <c r="J7" s="46"/>
    </row>
    <row r="8" spans="1:10" x14ac:dyDescent="0.2">
      <c r="A8" s="45" t="s">
        <v>44</v>
      </c>
      <c r="B8" s="162">
        <v>0</v>
      </c>
      <c r="C8" s="162">
        <v>0</v>
      </c>
      <c r="D8" s="162">
        <v>0</v>
      </c>
      <c r="E8" s="52"/>
      <c r="F8" s="163">
        <v>0</v>
      </c>
      <c r="G8" s="163">
        <v>0</v>
      </c>
      <c r="H8" s="46"/>
      <c r="I8" s="46"/>
      <c r="J8" s="46"/>
    </row>
    <row r="9" spans="1:10" x14ac:dyDescent="0.2">
      <c r="A9" s="45" t="s">
        <v>45</v>
      </c>
      <c r="B9" s="162">
        <v>0</v>
      </c>
      <c r="C9" s="162">
        <v>0</v>
      </c>
      <c r="D9" s="162">
        <v>0</v>
      </c>
      <c r="E9" s="52"/>
      <c r="F9" s="163">
        <v>0</v>
      </c>
      <c r="G9" s="163">
        <v>0</v>
      </c>
      <c r="H9" s="46"/>
      <c r="I9" s="46"/>
      <c r="J9" s="46"/>
    </row>
    <row r="10" spans="1:10" x14ac:dyDescent="0.2">
      <c r="A10" s="45" t="s">
        <v>46</v>
      </c>
      <c r="B10" s="98">
        <f>SUM(B7:B9)</f>
        <v>0</v>
      </c>
      <c r="C10" s="98">
        <f>SUM(C7:C9)</f>
        <v>0</v>
      </c>
      <c r="D10" s="98">
        <f>SUM(D7:D9)</f>
        <v>0</v>
      </c>
      <c r="E10" s="52"/>
      <c r="F10" s="98">
        <f>SUM(F7:F9)</f>
        <v>0</v>
      </c>
      <c r="G10" s="98">
        <f>SUM(G7:G9)</f>
        <v>0</v>
      </c>
      <c r="H10" s="46"/>
      <c r="I10" s="99" t="s">
        <v>93</v>
      </c>
      <c r="J10" s="98">
        <f>SUM(B10:D10,F10:G10)</f>
        <v>0</v>
      </c>
    </row>
  </sheetData>
  <sheetProtection algorithmName="SHA-512" hashValue="v+lKeLZWiS2A1VI5JGvX/oK8es8oZaKyViHLa2heBtdUvEKo57Z+7RCdZ+uDzpY/cYC1nvQrnKPUrT2cp9Yp6A==" saltValue="EvHsGIGsvLxjSgkRrNj9Hg==" spinCount="100000" sheet="1" objects="1" scenarios="1" selectLockedCells="1" selectUnlockedCells="1"/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5" r:id="rId4" name="Button 3">
              <controlPr defaultSize="0" print="0" autoFill="0" autoPict="0" macro="[0]!Füllen.Stunden" altText="Eingabeformular_x000a_Öffnen">
                <anchor moveWithCells="1" sizeWithCells="1">
                  <from>
                    <xdr:col>8</xdr:col>
                    <xdr:colOff>495300</xdr:colOff>
                    <xdr:row>12</xdr:row>
                    <xdr:rowOff>76200</xdr:rowOff>
                  </from>
                  <to>
                    <xdr:col>10</xdr:col>
                    <xdr:colOff>133350</xdr:colOff>
                    <xdr:row>14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1" priority="1" stopIfTrue="1" operator="equal">
      <formula>TRUE</formula>
    </cfRule>
    <cfRule type="cellIs" dxfId="10" priority="2" stopIfTrue="1" operator="equal">
      <formula>FALSE</formula>
    </cfRule>
  </conditionalFormatting>
  <conditionalFormatting sqref="C40:C42">
    <cfRule type="cellIs" dxfId="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2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2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" priority="1" stopIfTrue="1" operator="equal">
      <formula>TRUE</formula>
    </cfRule>
    <cfRule type="cellIs" dxfId="7" priority="2" stopIfTrue="1" operator="equal">
      <formula>FALSE</formula>
    </cfRule>
  </conditionalFormatting>
  <conditionalFormatting sqref="C40:C42">
    <cfRule type="cellIs" dxfId="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2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2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" priority="1" stopIfTrue="1" operator="equal">
      <formula>TRUE</formula>
    </cfRule>
    <cfRule type="cellIs" dxfId="4" priority="2" stopIfTrue="1" operator="equal">
      <formula>FALSE</formula>
    </cfRule>
  </conditionalFormatting>
  <conditionalFormatting sqref="C40:C42">
    <cfRule type="cellIs" dxfId="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2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2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30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" priority="1" stopIfTrue="1" operator="equal">
      <formula>TRUE</formula>
    </cfRule>
    <cfRule type="cellIs" dxfId="1" priority="2" stopIfTrue="1" operator="equal">
      <formula>FALSE</formula>
    </cfRule>
  </conditionalFormatting>
  <conditionalFormatting sqref="C40:C42">
    <cfRule type="cellIs" dxfId="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1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1162</v>
      </c>
      <c r="D1" s="220" t="s">
        <v>1157</v>
      </c>
      <c r="I1" s="164"/>
      <c r="J1" s="164">
        <v>1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1163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1164</v>
      </c>
      <c r="B4" s="100" t="s">
        <v>1165</v>
      </c>
      <c r="C4" s="100"/>
      <c r="D4" s="100"/>
      <c r="E4" s="21"/>
      <c r="G4" s="101"/>
      <c r="H4" s="214" t="s">
        <v>69</v>
      </c>
      <c r="I4" s="21"/>
      <c r="J4" s="21"/>
      <c r="K4" s="100" t="s">
        <v>1165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1166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1167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1168</v>
      </c>
    </row>
    <row r="9" spans="1:13" ht="10.15" customHeight="1" x14ac:dyDescent="0.2">
      <c r="A9" s="24" t="s">
        <v>72</v>
      </c>
      <c r="B9" s="199" t="s">
        <v>1169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1170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1171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1172</v>
      </c>
      <c r="B15" s="110">
        <v>14</v>
      </c>
      <c r="C15" s="110">
        <v>8</v>
      </c>
      <c r="D15" s="194">
        <v>22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1</v>
      </c>
      <c r="I16" s="75">
        <v>1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8</v>
      </c>
      <c r="C17" s="110">
        <v>4</v>
      </c>
      <c r="D17" s="194">
        <v>12</v>
      </c>
      <c r="E17" s="21"/>
      <c r="F17" s="110">
        <v>7</v>
      </c>
      <c r="G17" s="75">
        <v>1</v>
      </c>
      <c r="H17" s="75">
        <v>0</v>
      </c>
      <c r="I17" s="75">
        <v>1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2</v>
      </c>
      <c r="H18" s="75">
        <v>1</v>
      </c>
      <c r="I18" s="75">
        <v>3</v>
      </c>
      <c r="J18" s="46"/>
      <c r="K18" s="206"/>
      <c r="L18" s="207" t="s">
        <v>19</v>
      </c>
      <c r="M18" s="75">
        <v>7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2</v>
      </c>
      <c r="H19" s="75">
        <v>3</v>
      </c>
      <c r="I19" s="75">
        <v>5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22</v>
      </c>
      <c r="C20" s="194">
        <v>12</v>
      </c>
      <c r="D20" s="194">
        <v>34</v>
      </c>
      <c r="E20" s="21"/>
      <c r="F20" s="110">
        <v>10</v>
      </c>
      <c r="G20" s="75">
        <v>3</v>
      </c>
      <c r="H20" s="75">
        <v>2</v>
      </c>
      <c r="I20" s="75">
        <v>5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4</v>
      </c>
      <c r="H21" s="75">
        <v>0</v>
      </c>
      <c r="I21" s="75">
        <v>4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0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2</v>
      </c>
      <c r="H23" s="75">
        <v>0</v>
      </c>
      <c r="I23" s="75">
        <v>2</v>
      </c>
      <c r="J23" s="46"/>
      <c r="L23" s="78" t="s">
        <v>24</v>
      </c>
      <c r="M23" s="72">
        <v>7</v>
      </c>
    </row>
    <row r="24" spans="1:13" ht="10.9" customHeight="1" x14ac:dyDescent="0.2">
      <c r="A24" s="90" t="s">
        <v>18</v>
      </c>
      <c r="B24" s="110">
        <v>2</v>
      </c>
      <c r="C24" s="110">
        <v>5</v>
      </c>
      <c r="D24" s="194">
        <v>7</v>
      </c>
      <c r="E24" s="21"/>
      <c r="F24" s="110">
        <v>14</v>
      </c>
      <c r="G24" s="75">
        <v>3</v>
      </c>
      <c r="H24" s="75">
        <v>0</v>
      </c>
      <c r="I24" s="75">
        <v>3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0</v>
      </c>
      <c r="I25" s="75">
        <v>1</v>
      </c>
      <c r="J25" s="46"/>
    </row>
    <row r="26" spans="1:13" ht="10.9" customHeight="1" x14ac:dyDescent="0.2">
      <c r="A26" s="213" t="s">
        <v>1173</v>
      </c>
      <c r="B26" s="194">
        <v>20</v>
      </c>
      <c r="C26" s="194">
        <v>7</v>
      </c>
      <c r="D26" s="194">
        <v>27</v>
      </c>
      <c r="E26" s="21"/>
      <c r="F26" s="15">
        <v>16</v>
      </c>
      <c r="G26" s="2">
        <v>1</v>
      </c>
      <c r="H26" s="2">
        <v>0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1174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20</v>
      </c>
      <c r="H31" s="72">
        <v>7</v>
      </c>
      <c r="I31" s="72">
        <v>27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1175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1176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1177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1</v>
      </c>
      <c r="M43" s="75">
        <v>0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1178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1179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1</v>
      </c>
    </row>
    <row r="48" spans="1:13" ht="10.9" customHeight="1" x14ac:dyDescent="0.2">
      <c r="A48" s="48"/>
      <c r="B48" s="121" t="s">
        <v>1180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1181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35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1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10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20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40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40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0</v>
      </c>
      <c r="G68" s="75">
        <v>1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4</v>
      </c>
      <c r="C71" s="73" t="s">
        <v>1182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9</v>
      </c>
      <c r="C73" s="88" t="s">
        <v>1183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76</v>
      </c>
      <c r="C74" s="95" t="s">
        <v>1184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1185</v>
      </c>
      <c r="C76" s="170"/>
      <c r="D76" s="170"/>
      <c r="E76" s="46"/>
      <c r="F76" s="25" t="s">
        <v>57</v>
      </c>
      <c r="G76" s="171" t="s">
        <v>1186</v>
      </c>
      <c r="H76" s="171"/>
      <c r="I76" s="171"/>
      <c r="J76" s="46"/>
      <c r="K76" s="25" t="s">
        <v>58</v>
      </c>
      <c r="L76" s="170" t="s">
        <v>1187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1188</v>
      </c>
      <c r="H77" s="173"/>
      <c r="I77" s="173"/>
      <c r="J77" s="46"/>
      <c r="K77" s="125" t="s">
        <v>61</v>
      </c>
      <c r="L77" s="204" t="s">
        <v>1189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1165</v>
      </c>
      <c r="D78" s="174"/>
      <c r="E78" s="49"/>
      <c r="F78" s="173"/>
      <c r="G78" s="173" t="s">
        <v>1191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QtoIyghKujm8B0Trv/i+KA7xnR/Z0qWpfO4eamLpUeP/v3nkgfTJS4pTHMGS0wGqJ8lwPWC61+/k1Au2ynq7yw==" saltValue="xNHaEGTAYaRK57cf8yqG0A==" spinCount="100000" sheet="1" objects="1" scenarios="1" selectLockedCells="1"/>
  <phoneticPr fontId="0" type="noConversion"/>
  <conditionalFormatting sqref="M24 C43 L50 G32:I32">
    <cfRule type="cellIs" dxfId="89" priority="1" stopIfTrue="1" operator="equal">
      <formula>TRUE</formula>
    </cfRule>
    <cfRule type="cellIs" dxfId="88" priority="2" stopIfTrue="1" operator="equal">
      <formula>FALSE</formula>
    </cfRule>
  </conditionalFormatting>
  <conditionalFormatting sqref="C40:C42">
    <cfRule type="cellIs" dxfId="8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6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7" r:id="rId4" name="Button 81">
              <controlPr defaultSize="0" print="0" autoFill="0" autoPict="0" macro="[0]!Bericht_einfügen">
                <anchor moveWithCells="1" sizeWithCells="1">
                  <from>
                    <xdr:col>4</xdr:col>
                    <xdr:colOff>85725</xdr:colOff>
                    <xdr:row>0</xdr:row>
                    <xdr:rowOff>38100</xdr:rowOff>
                  </from>
                  <to>
                    <xdr:col>8</xdr:col>
                    <xdr:colOff>438150</xdr:colOff>
                    <xdr:row>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2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1162</v>
      </c>
      <c r="D1" s="220" t="s">
        <v>1157</v>
      </c>
      <c r="J1" s="164">
        <v>2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1163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1164</v>
      </c>
      <c r="B4" s="100" t="s">
        <v>1193</v>
      </c>
      <c r="C4" s="100"/>
      <c r="D4" s="100"/>
      <c r="E4" s="21"/>
      <c r="G4" s="101"/>
      <c r="H4" s="214" t="s">
        <v>69</v>
      </c>
      <c r="I4" s="21"/>
      <c r="J4" s="21"/>
      <c r="K4" s="100" t="s">
        <v>1193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1166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1167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1168</v>
      </c>
    </row>
    <row r="9" spans="1:13" ht="10.15" customHeight="1" x14ac:dyDescent="0.2">
      <c r="A9" s="24" t="s">
        <v>72</v>
      </c>
      <c r="B9" s="199" t="s">
        <v>1194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1170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1171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1172</v>
      </c>
      <c r="B15" s="110">
        <v>8</v>
      </c>
      <c r="C15" s="110">
        <v>4</v>
      </c>
      <c r="D15" s="194">
        <v>12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1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1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8</v>
      </c>
      <c r="C20" s="194">
        <v>4</v>
      </c>
      <c r="D20" s="194">
        <v>12</v>
      </c>
      <c r="E20" s="21"/>
      <c r="F20" s="110">
        <v>10</v>
      </c>
      <c r="G20" s="75">
        <v>1</v>
      </c>
      <c r="H20" s="75">
        <v>0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3</v>
      </c>
      <c r="H22" s="75">
        <v>0</v>
      </c>
      <c r="I22" s="75">
        <v>3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1</v>
      </c>
      <c r="I23" s="75">
        <v>1</v>
      </c>
      <c r="J23" s="46"/>
      <c r="L23" s="78" t="s">
        <v>24</v>
      </c>
      <c r="M23" s="72">
        <v>2</v>
      </c>
    </row>
    <row r="24" spans="1:13" ht="10.9" customHeight="1" x14ac:dyDescent="0.2">
      <c r="A24" s="90" t="s">
        <v>18</v>
      </c>
      <c r="B24" s="110">
        <v>1</v>
      </c>
      <c r="C24" s="110">
        <v>1</v>
      </c>
      <c r="D24" s="194">
        <v>2</v>
      </c>
      <c r="E24" s="21"/>
      <c r="F24" s="110">
        <v>14</v>
      </c>
      <c r="G24" s="75">
        <v>1</v>
      </c>
      <c r="H24" s="75">
        <v>1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2</v>
      </c>
      <c r="H25" s="75">
        <v>1</v>
      </c>
      <c r="I25" s="75">
        <v>3</v>
      </c>
      <c r="J25" s="46"/>
    </row>
    <row r="26" spans="1:13" ht="10.9" customHeight="1" x14ac:dyDescent="0.2">
      <c r="A26" s="213" t="s">
        <v>1173</v>
      </c>
      <c r="B26" s="194">
        <v>7</v>
      </c>
      <c r="C26" s="194">
        <v>3</v>
      </c>
      <c r="D26" s="194">
        <v>10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1174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7</v>
      </c>
      <c r="H31" s="72">
        <v>3</v>
      </c>
      <c r="I31" s="72">
        <v>10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1175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1176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1177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1</v>
      </c>
      <c r="M43" s="75">
        <v>0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1178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1179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1180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1181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20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15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10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100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10</v>
      </c>
      <c r="D64" s="194">
        <v>100</v>
      </c>
      <c r="E64" s="52"/>
      <c r="G64" s="194">
        <v>10</v>
      </c>
      <c r="H64" s="194">
        <v>0</v>
      </c>
      <c r="I64" s="194">
        <v>0</v>
      </c>
      <c r="J64" s="46"/>
      <c r="L64" s="194">
        <v>120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2</v>
      </c>
      <c r="C71" s="73" t="s">
        <v>1182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15</v>
      </c>
      <c r="C73" s="88" t="s">
        <v>1183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44</v>
      </c>
      <c r="C74" s="95" t="s">
        <v>1184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1195</v>
      </c>
      <c r="C76" s="170"/>
      <c r="D76" s="170"/>
      <c r="E76" s="46"/>
      <c r="F76" s="25" t="s">
        <v>57</v>
      </c>
      <c r="G76" s="171" t="s">
        <v>1196</v>
      </c>
      <c r="H76" s="171"/>
      <c r="I76" s="171"/>
      <c r="J76" s="46"/>
      <c r="K76" s="25" t="s">
        <v>58</v>
      </c>
      <c r="L76" s="170" t="s">
        <v>1197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158</v>
      </c>
      <c r="H77" s="173"/>
      <c r="I77" s="173"/>
      <c r="J77" s="46"/>
      <c r="K77" s="125" t="s">
        <v>61</v>
      </c>
      <c r="L77" s="204" t="s">
        <v>1198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1165</v>
      </c>
      <c r="D78" s="174"/>
      <c r="E78" s="49"/>
      <c r="F78" s="173"/>
      <c r="G78" s="173" t="s">
        <v>1199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6/kP4it9h67HopwH8DB+KzSEXdEHNe0hmmDlM/EGAhQweGuv8FD+FL/fUFH0zHYK6JUmsSdClTrKqnyPfX//Wg==" saltValue="BGj/iErTE/6bWWzsWPi84Q==" spinCount="100000" sheet="1" objects="1" scenarios="1" selectLockedCells="1"/>
  <phoneticPr fontId="0" type="noConversion"/>
  <conditionalFormatting sqref="M24 C43 L50 G32:I32">
    <cfRule type="cellIs" dxfId="86" priority="1" stopIfTrue="1" operator="equal">
      <formula>TRUE</formula>
    </cfRule>
    <cfRule type="cellIs" dxfId="85" priority="2" stopIfTrue="1" operator="equal">
      <formula>FALSE</formula>
    </cfRule>
  </conditionalFormatting>
  <conditionalFormatting sqref="C40:C42">
    <cfRule type="cellIs" dxfId="8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6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47625</xdr:rowOff>
                  </from>
                  <to>
                    <xdr:col>8</xdr:col>
                    <xdr:colOff>466725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03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1162</v>
      </c>
      <c r="D1" s="220" t="s">
        <v>1157</v>
      </c>
      <c r="J1" s="164">
        <v>3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1200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1164</v>
      </c>
      <c r="B4" s="100" t="s">
        <v>1201</v>
      </c>
      <c r="C4" s="100"/>
      <c r="D4" s="100"/>
      <c r="E4" s="21"/>
      <c r="G4" s="101"/>
      <c r="H4" s="214" t="s">
        <v>69</v>
      </c>
      <c r="I4" s="21"/>
      <c r="J4" s="21"/>
      <c r="K4" s="100" t="s">
        <v>1201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1166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1202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1168</v>
      </c>
    </row>
    <row r="9" spans="1:13" ht="10.15" customHeight="1" x14ac:dyDescent="0.2">
      <c r="A9" s="24" t="s">
        <v>72</v>
      </c>
      <c r="B9" s="199" t="s">
        <v>1203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1170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1171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1172</v>
      </c>
      <c r="B15" s="110">
        <v>24</v>
      </c>
      <c r="C15" s="110">
        <v>14</v>
      </c>
      <c r="D15" s="194">
        <v>38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1</v>
      </c>
      <c r="H16" s="75">
        <v>2</v>
      </c>
      <c r="I16" s="75">
        <v>3</v>
      </c>
      <c r="J16" s="46"/>
      <c r="K16" s="206"/>
      <c r="L16" s="207" t="s">
        <v>75</v>
      </c>
      <c r="M16" s="75">
        <v>1</v>
      </c>
    </row>
    <row r="17" spans="1:13" ht="10.9" customHeight="1" x14ac:dyDescent="0.2">
      <c r="A17" s="90" t="s">
        <v>78</v>
      </c>
      <c r="B17" s="110">
        <v>1</v>
      </c>
      <c r="C17" s="110">
        <v>2</v>
      </c>
      <c r="D17" s="194">
        <v>3</v>
      </c>
      <c r="E17" s="21"/>
      <c r="F17" s="110">
        <v>7</v>
      </c>
      <c r="G17" s="75">
        <v>1</v>
      </c>
      <c r="H17" s="75">
        <v>0</v>
      </c>
      <c r="I17" s="75">
        <v>1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4</v>
      </c>
      <c r="H18" s="75">
        <v>1</v>
      </c>
      <c r="I18" s="75">
        <v>5</v>
      </c>
      <c r="J18" s="46"/>
      <c r="K18" s="206"/>
      <c r="L18" s="207" t="s">
        <v>19</v>
      </c>
      <c r="M18" s="75">
        <v>2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2</v>
      </c>
      <c r="H19" s="75">
        <v>4</v>
      </c>
      <c r="I19" s="75">
        <v>6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25</v>
      </c>
      <c r="C20" s="194">
        <v>16</v>
      </c>
      <c r="D20" s="194">
        <v>41</v>
      </c>
      <c r="E20" s="21"/>
      <c r="F20" s="110">
        <v>10</v>
      </c>
      <c r="G20" s="75">
        <v>4</v>
      </c>
      <c r="H20" s="75">
        <v>1</v>
      </c>
      <c r="I20" s="75">
        <v>5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2</v>
      </c>
      <c r="H21" s="75">
        <v>1</v>
      </c>
      <c r="I21" s="75">
        <v>3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4</v>
      </c>
      <c r="C22" s="110">
        <v>1</v>
      </c>
      <c r="D22" s="194">
        <v>5</v>
      </c>
      <c r="E22" s="21"/>
      <c r="F22" s="110">
        <v>12</v>
      </c>
      <c r="G22" s="75">
        <v>3</v>
      </c>
      <c r="H22" s="75">
        <v>2</v>
      </c>
      <c r="I22" s="75">
        <v>5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1</v>
      </c>
      <c r="I23" s="75">
        <v>1</v>
      </c>
      <c r="J23" s="46"/>
      <c r="L23" s="78" t="s">
        <v>24</v>
      </c>
      <c r="M23" s="72">
        <v>3</v>
      </c>
    </row>
    <row r="24" spans="1:13" ht="10.9" customHeight="1" x14ac:dyDescent="0.2">
      <c r="A24" s="90" t="s">
        <v>18</v>
      </c>
      <c r="B24" s="110">
        <v>2</v>
      </c>
      <c r="C24" s="110">
        <v>1</v>
      </c>
      <c r="D24" s="194">
        <v>3</v>
      </c>
      <c r="E24" s="21"/>
      <c r="F24" s="110">
        <v>14</v>
      </c>
      <c r="G24" s="75">
        <v>1</v>
      </c>
      <c r="H24" s="75">
        <v>1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0</v>
      </c>
      <c r="I25" s="75">
        <v>1</v>
      </c>
      <c r="J25" s="46"/>
    </row>
    <row r="26" spans="1:13" ht="10.9" customHeight="1" x14ac:dyDescent="0.2">
      <c r="A26" s="213" t="s">
        <v>1173</v>
      </c>
      <c r="B26" s="194">
        <v>19</v>
      </c>
      <c r="C26" s="194">
        <v>14</v>
      </c>
      <c r="D26" s="194">
        <v>33</v>
      </c>
      <c r="E26" s="21"/>
      <c r="F26" s="15">
        <v>16</v>
      </c>
      <c r="G26" s="2">
        <v>0</v>
      </c>
      <c r="H26" s="2">
        <v>1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1174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19</v>
      </c>
      <c r="H31" s="72">
        <v>14</v>
      </c>
      <c r="I31" s="72">
        <v>33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1175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1176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1177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1</v>
      </c>
      <c r="M43" s="75">
        <v>0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1178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1179</v>
      </c>
      <c r="C47" s="72">
        <v>2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1</v>
      </c>
    </row>
    <row r="48" spans="1:13" ht="10.9" customHeight="1" x14ac:dyDescent="0.2">
      <c r="A48" s="48"/>
      <c r="B48" s="121" t="s">
        <v>1180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1181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40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14</v>
      </c>
      <c r="C53" s="105" t="s">
        <v>37</v>
      </c>
      <c r="D53" s="46"/>
      <c r="E53" s="46"/>
      <c r="G53" s="121"/>
      <c r="H53" s="193">
        <v>50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150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50</v>
      </c>
      <c r="D62" s="110">
        <v>20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25</v>
      </c>
      <c r="D63" s="110">
        <v>0</v>
      </c>
      <c r="E63" s="52"/>
      <c r="G63" s="110">
        <v>25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225</v>
      </c>
      <c r="D64" s="194">
        <v>20</v>
      </c>
      <c r="E64" s="52"/>
      <c r="G64" s="194">
        <v>25</v>
      </c>
      <c r="H64" s="194">
        <v>0</v>
      </c>
      <c r="I64" s="194">
        <v>0</v>
      </c>
      <c r="J64" s="46"/>
      <c r="L64" s="194">
        <v>270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4</v>
      </c>
      <c r="C71" s="73" t="s">
        <v>1182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12</v>
      </c>
      <c r="C73" s="88" t="s">
        <v>1183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29</v>
      </c>
      <c r="C74" s="95" t="s">
        <v>1184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1204</v>
      </c>
      <c r="C76" s="170"/>
      <c r="D76" s="170"/>
      <c r="E76" s="46"/>
      <c r="F76" s="25" t="s">
        <v>57</v>
      </c>
      <c r="G76" s="171" t="s">
        <v>1205</v>
      </c>
      <c r="H76" s="171"/>
      <c r="I76" s="171"/>
      <c r="J76" s="46"/>
      <c r="K76" s="25" t="s">
        <v>58</v>
      </c>
      <c r="L76" s="170" t="s">
        <v>1206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155</v>
      </c>
      <c r="H77" s="173"/>
      <c r="I77" s="173"/>
      <c r="J77" s="46"/>
      <c r="K77" s="125" t="s">
        <v>61</v>
      </c>
      <c r="L77" s="204" t="s">
        <v>1207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1201</v>
      </c>
      <c r="D78" s="174"/>
      <c r="E78" s="49"/>
      <c r="F78" s="173"/>
      <c r="G78" s="173" t="s">
        <v>1208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6CAfUH1t+rjrK7zQhNuirK/aaYcnOUOCEXFmMHqqiC9ulS4rW1e/9WJjJMhMAWNSSgJJdjO4EVKoHH4CCeZmOg==" saltValue="1nssZVOJGTUPNE1Cf5CVtQ==" spinCount="100000" sheet="1" objects="1" scenarios="1" selectLockedCells="1"/>
  <phoneticPr fontId="0" type="noConversion"/>
  <conditionalFormatting sqref="M24 C43 L50 G32:I32">
    <cfRule type="cellIs" dxfId="83" priority="1" stopIfTrue="1" operator="equal">
      <formula>TRUE</formula>
    </cfRule>
    <cfRule type="cellIs" dxfId="82" priority="2" stopIfTrue="1" operator="equal">
      <formula>FALSE</formula>
    </cfRule>
  </conditionalFormatting>
  <conditionalFormatting sqref="C40:C42">
    <cfRule type="cellIs" dxfId="8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57150</xdr:rowOff>
                  </from>
                  <to>
                    <xdr:col>9</xdr:col>
                    <xdr:colOff>28575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04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1162</v>
      </c>
      <c r="D1" s="220" t="s">
        <v>1157</v>
      </c>
      <c r="J1" s="164">
        <v>4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1209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1164</v>
      </c>
      <c r="B4" s="100" t="s">
        <v>1210</v>
      </c>
      <c r="C4" s="100"/>
      <c r="D4" s="100"/>
      <c r="E4" s="21"/>
      <c r="G4" s="101"/>
      <c r="H4" s="214" t="s">
        <v>69</v>
      </c>
      <c r="I4" s="21"/>
      <c r="J4" s="21"/>
      <c r="K4" s="100" t="s">
        <v>1210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1166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1202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1168</v>
      </c>
    </row>
    <row r="9" spans="1:13" ht="10.15" customHeight="1" x14ac:dyDescent="0.2">
      <c r="A9" s="24" t="s">
        <v>72</v>
      </c>
      <c r="B9" s="199" t="s">
        <v>1211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1170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1171</v>
      </c>
      <c r="L11" s="75">
        <v>1</v>
      </c>
      <c r="M11" s="72">
        <v>1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1172</v>
      </c>
      <c r="B15" s="110">
        <v>11</v>
      </c>
      <c r="C15" s="110">
        <v>8</v>
      </c>
      <c r="D15" s="194">
        <v>19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2</v>
      </c>
      <c r="C17" s="110">
        <v>1</v>
      </c>
      <c r="D17" s="194">
        <v>3</v>
      </c>
      <c r="E17" s="21"/>
      <c r="F17" s="110">
        <v>7</v>
      </c>
      <c r="G17" s="75">
        <v>2</v>
      </c>
      <c r="H17" s="75">
        <v>0</v>
      </c>
      <c r="I17" s="75">
        <v>2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2</v>
      </c>
      <c r="I18" s="75">
        <v>3</v>
      </c>
      <c r="J18" s="46"/>
      <c r="K18" s="206"/>
      <c r="L18" s="207" t="s">
        <v>19</v>
      </c>
      <c r="M18" s="75">
        <v>2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13</v>
      </c>
      <c r="C20" s="194">
        <v>9</v>
      </c>
      <c r="D20" s="194">
        <v>22</v>
      </c>
      <c r="E20" s="21"/>
      <c r="F20" s="110">
        <v>10</v>
      </c>
      <c r="G20" s="75">
        <v>3</v>
      </c>
      <c r="H20" s="75">
        <v>2</v>
      </c>
      <c r="I20" s="75">
        <v>5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1</v>
      </c>
      <c r="I21" s="75">
        <v>2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1</v>
      </c>
      <c r="C22" s="110">
        <v>0</v>
      </c>
      <c r="D22" s="194">
        <v>1</v>
      </c>
      <c r="E22" s="21"/>
      <c r="F22" s="110">
        <v>12</v>
      </c>
      <c r="G22" s="75">
        <v>2</v>
      </c>
      <c r="H22" s="75">
        <v>0</v>
      </c>
      <c r="I22" s="75">
        <v>2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1</v>
      </c>
      <c r="I23" s="75">
        <v>1</v>
      </c>
      <c r="J23" s="46"/>
      <c r="L23" s="78" t="s">
        <v>24</v>
      </c>
      <c r="M23" s="72">
        <v>2</v>
      </c>
    </row>
    <row r="24" spans="1:13" ht="10.9" customHeight="1" x14ac:dyDescent="0.2">
      <c r="A24" s="90" t="s">
        <v>18</v>
      </c>
      <c r="B24" s="110">
        <v>1</v>
      </c>
      <c r="C24" s="110">
        <v>1</v>
      </c>
      <c r="D24" s="194">
        <v>2</v>
      </c>
      <c r="E24" s="21"/>
      <c r="F24" s="110">
        <v>14</v>
      </c>
      <c r="G24" s="75">
        <v>0</v>
      </c>
      <c r="H24" s="75">
        <v>2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2</v>
      </c>
      <c r="H25" s="75">
        <v>0</v>
      </c>
      <c r="I25" s="75">
        <v>2</v>
      </c>
      <c r="J25" s="46"/>
    </row>
    <row r="26" spans="1:13" ht="10.9" customHeight="1" x14ac:dyDescent="0.2">
      <c r="A26" s="213" t="s">
        <v>1173</v>
      </c>
      <c r="B26" s="194">
        <v>11</v>
      </c>
      <c r="C26" s="194">
        <v>8</v>
      </c>
      <c r="D26" s="194">
        <v>19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1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1174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11</v>
      </c>
      <c r="H31" s="72">
        <v>8</v>
      </c>
      <c r="I31" s="72">
        <v>19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1175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1176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1177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1</v>
      </c>
      <c r="M43" s="75">
        <v>0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1178</v>
      </c>
      <c r="C46" s="72">
        <v>2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1179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1180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1181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78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7</v>
      </c>
      <c r="C53" s="105" t="s">
        <v>37</v>
      </c>
      <c r="D53" s="46"/>
      <c r="E53" s="46"/>
      <c r="G53" s="121"/>
      <c r="H53" s="193">
        <v>70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88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19</v>
      </c>
      <c r="D62" s="110">
        <v>12</v>
      </c>
      <c r="E62" s="52"/>
      <c r="G62" s="110">
        <v>8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14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121</v>
      </c>
      <c r="D64" s="194">
        <v>12</v>
      </c>
      <c r="E64" s="52"/>
      <c r="G64" s="194">
        <v>8</v>
      </c>
      <c r="H64" s="194">
        <v>0</v>
      </c>
      <c r="I64" s="194">
        <v>0</v>
      </c>
      <c r="J64" s="46"/>
      <c r="L64" s="194">
        <v>141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1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2</v>
      </c>
      <c r="C71" s="73" t="s">
        <v>1182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10</v>
      </c>
      <c r="C73" s="88" t="s">
        <v>1183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36</v>
      </c>
      <c r="C74" s="95" t="s">
        <v>1184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244</v>
      </c>
      <c r="C76" s="170"/>
      <c r="D76" s="170"/>
      <c r="E76" s="46"/>
      <c r="F76" s="25" t="s">
        <v>57</v>
      </c>
      <c r="G76" s="171" t="s">
        <v>1212</v>
      </c>
      <c r="H76" s="171"/>
      <c r="I76" s="171"/>
      <c r="J76" s="46"/>
      <c r="K76" s="25" t="s">
        <v>58</v>
      </c>
      <c r="L76" s="170" t="s">
        <v>1213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158</v>
      </c>
      <c r="H77" s="173"/>
      <c r="I77" s="173"/>
      <c r="J77" s="46"/>
      <c r="K77" s="125" t="s">
        <v>61</v>
      </c>
      <c r="L77" s="204" t="s">
        <v>1214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1210</v>
      </c>
      <c r="D78" s="174"/>
      <c r="E78" s="49"/>
      <c r="F78" s="173"/>
      <c r="G78" s="173" t="s">
        <v>1215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NviB+WxNW/LLdZLZqIB8THmIYRv71fb8gHd36srId/tmUC4caDvHrOJ86E9Z9eZVCGlsbGpwBCRdbKSMQ3/WDg==" saltValue="xWsSKA3228qMFObTSKUaUg==" spinCount="100000" sheet="1" objects="1" scenarios="1" selectLockedCells="1"/>
  <phoneticPr fontId="0" type="noConversion"/>
  <conditionalFormatting sqref="M24 C43 L50 G32:I32">
    <cfRule type="cellIs" dxfId="80" priority="1" stopIfTrue="1" operator="equal">
      <formula>TRUE</formula>
    </cfRule>
    <cfRule type="cellIs" dxfId="79" priority="2" stopIfTrue="1" operator="equal">
      <formula>FALSE</formula>
    </cfRule>
  </conditionalFormatting>
  <conditionalFormatting sqref="C40:C42">
    <cfRule type="cellIs" dxfId="7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0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7" priority="1" stopIfTrue="1" operator="equal">
      <formula>TRUE</formula>
    </cfRule>
    <cfRule type="cellIs" dxfId="76" priority="2" stopIfTrue="1" operator="equal">
      <formula>FALSE</formula>
    </cfRule>
  </conditionalFormatting>
  <conditionalFormatting sqref="C40:C42">
    <cfRule type="cellIs" dxfId="7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0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Malchin am Kummerower See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4" priority="1" stopIfTrue="1" operator="equal">
      <formula>TRUE</formula>
    </cfRule>
    <cfRule type="cellIs" dxfId="73" priority="2" stopIfTrue="1" operator="equal">
      <formula>FALSE</formula>
    </cfRule>
  </conditionalFormatting>
  <conditionalFormatting sqref="C40:C42">
    <cfRule type="cellIs" dxfId="7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33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37" baseType="lpstr">
      <vt:lpstr>liesmich</vt:lpstr>
      <vt:lpstr>gesamt</vt:lpstr>
      <vt:lpstr>Std für ü. ö. Ausschüsse</vt:lpstr>
      <vt:lpstr>Malchin</vt:lpstr>
      <vt:lpstr>Neukalen</vt:lpstr>
      <vt:lpstr>Gielow</vt:lpstr>
      <vt:lpstr>Faulenrost</vt:lpstr>
      <vt:lpstr>x5</vt:lpstr>
      <vt:lpstr>x6</vt:lpstr>
      <vt:lpstr>x7</vt:lpstr>
      <vt:lpstr>x8</vt:lpstr>
      <vt:lpstr>x9</vt:lpstr>
      <vt:lpstr>x10</vt:lpstr>
      <vt:lpstr>x11</vt:lpstr>
      <vt:lpstr>x12</vt:lpstr>
      <vt:lpstr>x13</vt:lpstr>
      <vt:lpstr>x14</vt:lpstr>
      <vt:lpstr>x15</vt:lpstr>
      <vt:lpstr>x16</vt:lpstr>
      <vt:lpstr>x17</vt:lpstr>
      <vt:lpstr>x18</vt:lpstr>
      <vt:lpstr>x19</vt:lpstr>
      <vt:lpstr>x20</vt:lpstr>
      <vt:lpstr>x21</vt:lpstr>
      <vt:lpstr>x22</vt:lpstr>
      <vt:lpstr>x23</vt:lpstr>
      <vt:lpstr>x24</vt:lpstr>
      <vt:lpstr>x25</vt:lpstr>
      <vt:lpstr>x26</vt:lpstr>
      <vt:lpstr>x27</vt:lpstr>
      <vt:lpstr>x28</vt:lpstr>
      <vt:lpstr>x29</vt:lpstr>
      <vt:lpstr>x30</vt:lpstr>
      <vt:lpstr>Alter</vt:lpstr>
      <vt:lpstr>Alter JFW</vt:lpstr>
      <vt:lpstr>Austritt</vt:lpstr>
      <vt:lpstr>gesamt!Druckbereich</vt:lpstr>
    </vt:vector>
  </TitlesOfParts>
  <Company>Jugend Feuerwehr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</dc:creator>
  <dc:description>Stand: 14.01.2012</dc:description>
  <cp:lastModifiedBy>Wagemann</cp:lastModifiedBy>
  <cp:lastPrinted>2012-03-20T17:27:43Z</cp:lastPrinted>
  <dcterms:created xsi:type="dcterms:W3CDTF">1998-08-30T10:00:40Z</dcterms:created>
  <dcterms:modified xsi:type="dcterms:W3CDTF">2023-01-01T12:09:32Z</dcterms:modified>
</cp:coreProperties>
</file>