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DEABD14F-8DDC-47D9-97DA-FE852F78B33A}" xr6:coauthVersionLast="36" xr6:coauthVersionMax="36" xr10:uidLastSave="{00000000-0000-0000-0000-000000000000}"/>
  <workbookProtection workbookAlgorithmName="SHA-512" workbookHashValue="xmzN2qqZN8y6nhycN0YPP6/n39+baAghuvDYezX7SRhsPPr9PDvhBLcVGTi5oyv+KTY5pvXSugK2v/oVmmPVEA==" workbookSaltValue="4jBRnQzFfir//h40oRz5BA==" workbookSpinCount="100000" lockStructure="1"/>
  <bookViews>
    <workbookView xWindow="32760" yWindow="15" windowWidth="9570" windowHeight="11760" tabRatio="923" activeTab="4" xr2:uid="{00000000-000D-0000-FFFF-FFFF00000000}"/>
  </bookViews>
  <sheets>
    <sheet name="liesmich" sheetId="2" r:id="rId1"/>
    <sheet name="Alter" sheetId="3" state="hidden" r:id="rId2"/>
    <sheet name="Alter JFW" sheetId="4" state="hidden" r:id="rId3"/>
    <sheet name="Austritt" sheetId="5" state="hidden" r:id="rId4"/>
    <sheet name="gesamt" sheetId="109" r:id="rId5"/>
    <sheet name="Std für ü. ö. Ausschüsse" sheetId="155" r:id="rId6"/>
    <sheet name="Beseritz" sheetId="8" r:id="rId7"/>
    <sheet name="Brunn" sheetId="134" r:id="rId8"/>
    <sheet name="Chemnitz" sheetId="135" r:id="rId9"/>
    <sheet name="Neuenkirchen-Ihlenfeld" sheetId="136" r:id="rId10"/>
    <sheet name="Neverin" sheetId="137" r:id="rId11"/>
    <sheet name="Roggenhagen" sheetId="138" r:id="rId12"/>
    <sheet name="Sponholz-Rühlow" sheetId="139" r:id="rId13"/>
    <sheet name="Staven" sheetId="140" r:id="rId14"/>
    <sheet name="Woggersin" sheetId="141" r:id="rId15"/>
    <sheet name="Wulkenzin" sheetId="142" r:id="rId16"/>
    <sheet name="x11" sheetId="143" r:id="rId17"/>
    <sheet name="x12" sheetId="144" r:id="rId18"/>
    <sheet name="x13" sheetId="145" r:id="rId19"/>
    <sheet name="x14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H29" i="109"/>
  <c r="G26" i="109"/>
  <c r="G27" i="109"/>
  <c r="I27" i="109" s="1"/>
  <c r="G28" i="109"/>
  <c r="G29" i="109"/>
  <c r="G16" i="109"/>
  <c r="H16" i="109"/>
  <c r="G17" i="109"/>
  <c r="H17" i="109"/>
  <c r="G18" i="109"/>
  <c r="H18" i="109"/>
  <c r="G19" i="109"/>
  <c r="H19" i="109"/>
  <c r="G20" i="109"/>
  <c r="H20" i="109"/>
  <c r="G21" i="109"/>
  <c r="H21" i="109"/>
  <c r="G22" i="109"/>
  <c r="H22" i="109"/>
  <c r="G23" i="109"/>
  <c r="H23" i="109"/>
  <c r="G24" i="109"/>
  <c r="H24" i="109"/>
  <c r="G25" i="109"/>
  <c r="H25" i="109"/>
  <c r="G15" i="109"/>
  <c r="H15" i="109"/>
  <c r="B17" i="109"/>
  <c r="B18" i="109"/>
  <c r="B22" i="109"/>
  <c r="B24" i="109"/>
  <c r="C15" i="109"/>
  <c r="C17" i="109"/>
  <c r="D17" i="109" s="1"/>
  <c r="C18" i="109"/>
  <c r="C22" i="109"/>
  <c r="C24" i="109"/>
  <c r="A29" i="109"/>
  <c r="A29" i="143"/>
  <c r="A29" i="144"/>
  <c r="A29" i="145"/>
  <c r="A29" i="146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43"/>
  <c r="B20" i="143"/>
  <c r="B26" i="143"/>
  <c r="G32" i="143" s="1"/>
  <c r="H31" i="143"/>
  <c r="C20" i="143"/>
  <c r="C26" i="143" s="1"/>
  <c r="G31" i="144"/>
  <c r="B20" i="144"/>
  <c r="B26" i="144"/>
  <c r="G32" i="144" s="1"/>
  <c r="H31" i="144"/>
  <c r="C20" i="144"/>
  <c r="C26" i="144" s="1"/>
  <c r="G31" i="145"/>
  <c r="B20" i="145"/>
  <c r="B26" i="145"/>
  <c r="G32" i="145" s="1"/>
  <c r="H31" i="145"/>
  <c r="C20" i="145"/>
  <c r="C26" i="145" s="1"/>
  <c r="G31" i="146"/>
  <c r="B20" i="146"/>
  <c r="B26" i="146"/>
  <c r="G32" i="146" s="1"/>
  <c r="H31" i="146"/>
  <c r="C20" i="146"/>
  <c r="C26" i="146" s="1"/>
  <c r="G31" i="147"/>
  <c r="B20" i="147"/>
  <c r="B26" i="147"/>
  <c r="G32" i="147" s="1"/>
  <c r="H31" i="147"/>
  <c r="C20" i="147"/>
  <c r="C26" i="147" s="1"/>
  <c r="G31" i="148"/>
  <c r="B20" i="148"/>
  <c r="B26" i="148"/>
  <c r="G32" i="148" s="1"/>
  <c r="H31" i="148"/>
  <c r="C20" i="148"/>
  <c r="C26" i="148" s="1"/>
  <c r="G31" i="149"/>
  <c r="B20" i="149"/>
  <c r="B26" i="149"/>
  <c r="G32" i="149" s="1"/>
  <c r="H31" i="149"/>
  <c r="C20" i="149"/>
  <c r="C26" i="149" s="1"/>
  <c r="G31" i="150"/>
  <c r="B20" i="150"/>
  <c r="B26" i="150"/>
  <c r="G32" i="150" s="1"/>
  <c r="H31" i="150"/>
  <c r="C20" i="150"/>
  <c r="C26" i="150" s="1"/>
  <c r="G31" i="151"/>
  <c r="B20" i="151"/>
  <c r="B26" i="151"/>
  <c r="G32" i="151" s="1"/>
  <c r="H31" i="151"/>
  <c r="C20" i="151"/>
  <c r="C26" i="151" s="1"/>
  <c r="G31" i="157"/>
  <c r="B20" i="157"/>
  <c r="B26" i="157"/>
  <c r="G32" i="157" s="1"/>
  <c r="H31" i="157"/>
  <c r="C20" i="157"/>
  <c r="C26" i="157" s="1"/>
  <c r="G31" i="159"/>
  <c r="B20" i="159"/>
  <c r="B26" i="159"/>
  <c r="G32" i="159" s="1"/>
  <c r="H31" i="159"/>
  <c r="C20" i="159"/>
  <c r="C26" i="159" s="1"/>
  <c r="G31" i="160"/>
  <c r="B20" i="160"/>
  <c r="B26" i="160"/>
  <c r="G32" i="160" s="1"/>
  <c r="H31" i="160"/>
  <c r="C20" i="160"/>
  <c r="C26" i="160" s="1"/>
  <c r="G31" i="162"/>
  <c r="B20" i="162"/>
  <c r="B26" i="162"/>
  <c r="G32" i="162" s="1"/>
  <c r="H31" i="162"/>
  <c r="C20" i="162"/>
  <c r="C26" i="162" s="1"/>
  <c r="G31" i="161"/>
  <c r="B20" i="161"/>
  <c r="B26" i="161"/>
  <c r="G32" i="161" s="1"/>
  <c r="H31" i="161"/>
  <c r="C20" i="161"/>
  <c r="C26" i="161" s="1"/>
  <c r="G31" i="158"/>
  <c r="B20" i="158"/>
  <c r="B26" i="158"/>
  <c r="G32" i="158" s="1"/>
  <c r="H31" i="158"/>
  <c r="C20" i="158"/>
  <c r="C26" i="158" s="1"/>
  <c r="G31" i="165"/>
  <c r="B20" i="165"/>
  <c r="B26" i="165"/>
  <c r="G32" i="165" s="1"/>
  <c r="H31" i="165"/>
  <c r="C20" i="165"/>
  <c r="C26" i="165" s="1"/>
  <c r="G31" i="166"/>
  <c r="B20" i="166"/>
  <c r="B26" i="166"/>
  <c r="G32" i="166" s="1"/>
  <c r="H31" i="166"/>
  <c r="C20" i="166"/>
  <c r="C26" i="166" s="1"/>
  <c r="G31" i="164"/>
  <c r="B20" i="164"/>
  <c r="B26" i="164"/>
  <c r="G32" i="164" s="1"/>
  <c r="H31" i="164"/>
  <c r="C20" i="164"/>
  <c r="C26" i="164" s="1"/>
  <c r="G31" i="163"/>
  <c r="B20" i="163"/>
  <c r="B26" i="163"/>
  <c r="G32" i="163" s="1"/>
  <c r="H31" i="163"/>
  <c r="C20" i="163"/>
  <c r="C26" i="163" s="1"/>
  <c r="G31" i="152"/>
  <c r="B20" i="152"/>
  <c r="B26" i="152"/>
  <c r="G32" i="152" s="1"/>
  <c r="H31" i="152"/>
  <c r="C20" i="152"/>
  <c r="C26" i="152" s="1"/>
  <c r="I31" i="143"/>
  <c r="I31" i="144"/>
  <c r="I31" i="145"/>
  <c r="I31" i="146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43"/>
  <c r="A80" i="144"/>
  <c r="A80" i="145"/>
  <c r="A80" i="146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C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C47" i="109"/>
  <c r="C48" i="109"/>
  <c r="C49" i="109"/>
  <c r="C46" i="109"/>
  <c r="C34" i="109"/>
  <c r="C35" i="109"/>
  <c r="D35" i="109" s="1"/>
  <c r="C36" i="109"/>
  <c r="C37" i="109"/>
  <c r="D37" i="109" s="1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L41" i="109"/>
  <c r="M41" i="109" s="1"/>
  <c r="L40" i="109"/>
  <c r="M40" i="109" s="1"/>
  <c r="L38" i="109"/>
  <c r="M38" i="109" s="1"/>
  <c r="L36" i="109"/>
  <c r="L35" i="109"/>
  <c r="M35" i="109" s="1"/>
  <c r="L34" i="109"/>
  <c r="M15" i="109"/>
  <c r="L11" i="109"/>
  <c r="M11" i="109"/>
  <c r="M11" i="143"/>
  <c r="M11" i="144"/>
  <c r="M11" i="145"/>
  <c r="M11" i="146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09"/>
  <c r="L10" i="143"/>
  <c r="L10" i="144"/>
  <c r="L10" i="145"/>
  <c r="L10" i="146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D1" i="143"/>
  <c r="B68" i="143" s="1"/>
  <c r="D1" i="144"/>
  <c r="F68" i="144" s="1"/>
  <c r="C68" i="144"/>
  <c r="D1" i="145"/>
  <c r="B68" i="145" s="1"/>
  <c r="D1" i="146"/>
  <c r="C68" i="146" s="1"/>
  <c r="D1" i="147"/>
  <c r="B68" i="147" s="1"/>
  <c r="D1" i="148"/>
  <c r="G68" i="148" s="1"/>
  <c r="D1" i="149"/>
  <c r="C68" i="149" s="1"/>
  <c r="D1" i="150"/>
  <c r="H68" i="150" s="1"/>
  <c r="D1" i="151"/>
  <c r="C68" i="151" s="1"/>
  <c r="D1" i="157"/>
  <c r="C68" i="157" s="1"/>
  <c r="D1" i="159"/>
  <c r="D68" i="159" s="1"/>
  <c r="D1" i="160"/>
  <c r="F68" i="160" s="1"/>
  <c r="D1" i="162"/>
  <c r="F68" i="162" s="1"/>
  <c r="D1" i="161"/>
  <c r="H68" i="161" s="1"/>
  <c r="D1" i="158"/>
  <c r="G68" i="158" s="1"/>
  <c r="D1" i="165"/>
  <c r="B68" i="165" s="1"/>
  <c r="D1" i="166"/>
  <c r="C68" i="166" s="1"/>
  <c r="D1" i="164"/>
  <c r="D68" i="164" s="1"/>
  <c r="D1" i="163"/>
  <c r="D68" i="163" s="1"/>
  <c r="D1" i="152"/>
  <c r="F68" i="152" s="1"/>
  <c r="D68" i="161"/>
  <c r="F68" i="149"/>
  <c r="G68" i="144"/>
  <c r="G68" i="151"/>
  <c r="B68" i="144"/>
  <c r="H24" i="2"/>
  <c r="B10" i="155"/>
  <c r="C10" i="155"/>
  <c r="D10" i="155"/>
  <c r="F10" i="155"/>
  <c r="G10" i="155"/>
  <c r="B6" i="143"/>
  <c r="L7" i="143"/>
  <c r="M7" i="143"/>
  <c r="K6" i="143"/>
  <c r="A15" i="143"/>
  <c r="A26" i="143"/>
  <c r="L50" i="143"/>
  <c r="D15" i="143"/>
  <c r="D17" i="143"/>
  <c r="D18" i="143"/>
  <c r="D20" i="143" s="1"/>
  <c r="K4" i="143"/>
  <c r="D23" i="143"/>
  <c r="B64" i="143"/>
  <c r="D64" i="143"/>
  <c r="G64" i="143"/>
  <c r="H64" i="143"/>
  <c r="I64" i="143"/>
  <c r="L64" i="143" s="1"/>
  <c r="M43" i="143"/>
  <c r="D22" i="143"/>
  <c r="D24" i="143"/>
  <c r="M24" i="143" s="1"/>
  <c r="M23" i="143"/>
  <c r="M41" i="143"/>
  <c r="M40" i="143"/>
  <c r="M38" i="143"/>
  <c r="D37" i="143"/>
  <c r="M36" i="143"/>
  <c r="D36" i="143"/>
  <c r="M35" i="143"/>
  <c r="D35" i="143"/>
  <c r="M34" i="143"/>
  <c r="D34" i="143"/>
  <c r="B6" i="144"/>
  <c r="L7" i="144"/>
  <c r="M7" i="144"/>
  <c r="K6" i="144"/>
  <c r="A15" i="144"/>
  <c r="A26" i="144"/>
  <c r="L50" i="144"/>
  <c r="D15" i="144"/>
  <c r="D20" i="144" s="1"/>
  <c r="D17" i="144"/>
  <c r="D18" i="144"/>
  <c r="K4" i="144"/>
  <c r="D23" i="144"/>
  <c r="B64" i="144"/>
  <c r="D64" i="144"/>
  <c r="G64" i="144"/>
  <c r="H64" i="144"/>
  <c r="L64" i="144" s="1"/>
  <c r="I64" i="144"/>
  <c r="M43" i="144"/>
  <c r="D22" i="144"/>
  <c r="D24" i="144"/>
  <c r="M23" i="144"/>
  <c r="M24" i="144"/>
  <c r="M41" i="144"/>
  <c r="M40" i="144"/>
  <c r="M38" i="144"/>
  <c r="D37" i="144"/>
  <c r="M36" i="144"/>
  <c r="D36" i="144"/>
  <c r="M35" i="144"/>
  <c r="D35" i="144"/>
  <c r="M34" i="144"/>
  <c r="D34" i="144"/>
  <c r="B6" i="145"/>
  <c r="L7" i="145"/>
  <c r="M7" i="145"/>
  <c r="K6" i="145"/>
  <c r="A15" i="145"/>
  <c r="A26" i="145"/>
  <c r="L50" i="145"/>
  <c r="D15" i="145"/>
  <c r="D17" i="145"/>
  <c r="D18" i="145"/>
  <c r="K4" i="145"/>
  <c r="D23" i="145"/>
  <c r="B64" i="145"/>
  <c r="L64" i="145" s="1"/>
  <c r="D64" i="145"/>
  <c r="G64" i="145"/>
  <c r="H64" i="145"/>
  <c r="I64" i="145"/>
  <c r="M43" i="145"/>
  <c r="D22" i="145"/>
  <c r="D24" i="145"/>
  <c r="M41" i="145"/>
  <c r="M40" i="145"/>
  <c r="M38" i="145"/>
  <c r="D37" i="145"/>
  <c r="M36" i="145"/>
  <c r="D36" i="145"/>
  <c r="M35" i="145"/>
  <c r="D35" i="145"/>
  <c r="M34" i="145"/>
  <c r="D34" i="145"/>
  <c r="M23" i="145"/>
  <c r="M24" i="145" s="1"/>
  <c r="B6" i="146"/>
  <c r="L7" i="146"/>
  <c r="M7" i="146"/>
  <c r="K6" i="146"/>
  <c r="A15" i="146"/>
  <c r="A26" i="146"/>
  <c r="L50" i="146"/>
  <c r="D15" i="146"/>
  <c r="D20" i="146" s="1"/>
  <c r="D17" i="146"/>
  <c r="D18" i="146"/>
  <c r="K4" i="146"/>
  <c r="D23" i="146"/>
  <c r="B64" i="146"/>
  <c r="L64" i="146" s="1"/>
  <c r="D64" i="146"/>
  <c r="G64" i="146"/>
  <c r="H64" i="146"/>
  <c r="I64" i="146"/>
  <c r="M43" i="146"/>
  <c r="D22" i="146"/>
  <c r="D24" i="146"/>
  <c r="M41" i="146"/>
  <c r="M40" i="146"/>
  <c r="M38" i="146"/>
  <c r="D37" i="146"/>
  <c r="M36" i="146"/>
  <c r="D36" i="146"/>
  <c r="M35" i="146"/>
  <c r="D35" i="146"/>
  <c r="M34" i="146"/>
  <c r="D34" i="146"/>
  <c r="M23" i="146"/>
  <c r="M24" i="146"/>
  <c r="B6" i="147"/>
  <c r="L7" i="147"/>
  <c r="M7" i="147"/>
  <c r="K6" i="147"/>
  <c r="A15" i="147"/>
  <c r="A26" i="147"/>
  <c r="L50" i="147"/>
  <c r="D15" i="147"/>
  <c r="D17" i="147"/>
  <c r="D18" i="147"/>
  <c r="D20" i="147"/>
  <c r="K4" i="147"/>
  <c r="D23" i="147"/>
  <c r="B64" i="147"/>
  <c r="L64" i="147" s="1"/>
  <c r="D64" i="147"/>
  <c r="G64" i="147"/>
  <c r="H64" i="147"/>
  <c r="I64" i="147"/>
  <c r="M43" i="147"/>
  <c r="D22" i="147"/>
  <c r="D26" i="147" s="1"/>
  <c r="I32" i="147" s="1"/>
  <c r="D24" i="147"/>
  <c r="M24" i="147" s="1"/>
  <c r="M41" i="147"/>
  <c r="M40" i="147"/>
  <c r="M38" i="147"/>
  <c r="D37" i="147"/>
  <c r="M36" i="147"/>
  <c r="D36" i="147"/>
  <c r="M35" i="147"/>
  <c r="D35" i="147"/>
  <c r="M34" i="147"/>
  <c r="D34" i="147"/>
  <c r="M23" i="147"/>
  <c r="B6" i="148"/>
  <c r="L7" i="148"/>
  <c r="M7" i="148"/>
  <c r="K6" i="148"/>
  <c r="A15" i="148"/>
  <c r="A26" i="148"/>
  <c r="L50" i="148"/>
  <c r="D15" i="148"/>
  <c r="D17" i="148"/>
  <c r="D18" i="148"/>
  <c r="D20" i="148"/>
  <c r="D26" i="148" s="1"/>
  <c r="I32" i="148" s="1"/>
  <c r="K4" i="148"/>
  <c r="D23" i="148"/>
  <c r="B64" i="148"/>
  <c r="D64" i="148"/>
  <c r="G64" i="148"/>
  <c r="H64" i="148"/>
  <c r="I64" i="148"/>
  <c r="L64" i="148" s="1"/>
  <c r="M43" i="148"/>
  <c r="D22" i="148"/>
  <c r="D24" i="148"/>
  <c r="M24" i="148" s="1"/>
  <c r="M41" i="148"/>
  <c r="M40" i="148"/>
  <c r="M38" i="148"/>
  <c r="D37" i="148"/>
  <c r="M36" i="148"/>
  <c r="D36" i="148"/>
  <c r="M35" i="148"/>
  <c r="D35" i="148"/>
  <c r="M34" i="148"/>
  <c r="D34" i="148"/>
  <c r="M23" i="148"/>
  <c r="B6" i="149"/>
  <c r="L7" i="149"/>
  <c r="M7" i="149"/>
  <c r="K6" i="149"/>
  <c r="A15" i="149"/>
  <c r="A26" i="149"/>
  <c r="L50" i="149"/>
  <c r="D15" i="149"/>
  <c r="D17" i="149"/>
  <c r="D20" i="149" s="1"/>
  <c r="D18" i="149"/>
  <c r="K4" i="149"/>
  <c r="D23" i="149"/>
  <c r="B64" i="149"/>
  <c r="L64" i="149" s="1"/>
  <c r="D64" i="149"/>
  <c r="G64" i="149"/>
  <c r="H64" i="149"/>
  <c r="I64" i="149"/>
  <c r="M43" i="149"/>
  <c r="D22" i="149"/>
  <c r="D24" i="149"/>
  <c r="M24" i="149" s="1"/>
  <c r="M41" i="149"/>
  <c r="M40" i="149"/>
  <c r="M38" i="149"/>
  <c r="D37" i="149"/>
  <c r="M36" i="149"/>
  <c r="D36" i="149"/>
  <c r="M35" i="149"/>
  <c r="D35" i="149"/>
  <c r="M34" i="149"/>
  <c r="D34" i="149"/>
  <c r="M23" i="149"/>
  <c r="B6" i="150"/>
  <c r="L7" i="150"/>
  <c r="M7" i="150"/>
  <c r="K6" i="150"/>
  <c r="A15" i="150"/>
  <c r="A26" i="150"/>
  <c r="L50" i="150"/>
  <c r="D15" i="150"/>
  <c r="D20" i="150" s="1"/>
  <c r="D17" i="150"/>
  <c r="D18" i="150"/>
  <c r="K4" i="150"/>
  <c r="D23" i="150"/>
  <c r="B64" i="150"/>
  <c r="L64" i="150" s="1"/>
  <c r="D64" i="150"/>
  <c r="G64" i="150"/>
  <c r="H64" i="150"/>
  <c r="I64" i="150"/>
  <c r="M43" i="150"/>
  <c r="D22" i="150"/>
  <c r="D24" i="150"/>
  <c r="M41" i="150"/>
  <c r="M40" i="150"/>
  <c r="M38" i="150"/>
  <c r="D37" i="150"/>
  <c r="M36" i="150"/>
  <c r="D36" i="150"/>
  <c r="M35" i="150"/>
  <c r="D35" i="150"/>
  <c r="M34" i="150"/>
  <c r="D34" i="150"/>
  <c r="M23" i="150"/>
  <c r="M24" i="150" s="1"/>
  <c r="B6" i="151"/>
  <c r="L7" i="151"/>
  <c r="M7" i="151"/>
  <c r="K6" i="151"/>
  <c r="A15" i="151"/>
  <c r="A26" i="151"/>
  <c r="L50" i="151"/>
  <c r="D15" i="151"/>
  <c r="D20" i="151" s="1"/>
  <c r="D17" i="151"/>
  <c r="D18" i="151"/>
  <c r="K4" i="151"/>
  <c r="D23" i="151"/>
  <c r="B64" i="151"/>
  <c r="D64" i="151"/>
  <c r="G64" i="151"/>
  <c r="H64" i="151"/>
  <c r="I64" i="151"/>
  <c r="M43" i="151"/>
  <c r="D22" i="151"/>
  <c r="D24" i="151"/>
  <c r="M23" i="151"/>
  <c r="M24" i="151"/>
  <c r="M41" i="151"/>
  <c r="M40" i="151"/>
  <c r="M38" i="151"/>
  <c r="D37" i="151"/>
  <c r="M36" i="151"/>
  <c r="D36" i="151"/>
  <c r="M35" i="151"/>
  <c r="D35" i="151"/>
  <c r="M34" i="151"/>
  <c r="D34" i="151"/>
  <c r="B6" i="157"/>
  <c r="L7" i="157"/>
  <c r="M7" i="157"/>
  <c r="K6" i="157"/>
  <c r="A15" i="157"/>
  <c r="A26" i="157"/>
  <c r="L50" i="157"/>
  <c r="D15" i="157"/>
  <c r="D17" i="157"/>
  <c r="D18" i="157"/>
  <c r="D20" i="157"/>
  <c r="C43" i="157" s="1"/>
  <c r="K4" i="157"/>
  <c r="D23" i="157"/>
  <c r="B64" i="157"/>
  <c r="D64" i="157"/>
  <c r="L64" i="157" s="1"/>
  <c r="G64" i="157"/>
  <c r="H64" i="157"/>
  <c r="I64" i="157"/>
  <c r="M43" i="157"/>
  <c r="D22" i="157"/>
  <c r="D24" i="157"/>
  <c r="M41" i="157"/>
  <c r="M40" i="157"/>
  <c r="M38" i="157"/>
  <c r="D37" i="157"/>
  <c r="M36" i="157"/>
  <c r="D36" i="157"/>
  <c r="M35" i="157"/>
  <c r="D35" i="157"/>
  <c r="M34" i="157"/>
  <c r="D34" i="157"/>
  <c r="M23" i="157"/>
  <c r="M24" i="157"/>
  <c r="B6" i="159"/>
  <c r="L7" i="159"/>
  <c r="M7" i="159"/>
  <c r="K6" i="159"/>
  <c r="A15" i="159"/>
  <c r="A26" i="159"/>
  <c r="L50" i="159"/>
  <c r="D15" i="159"/>
  <c r="D17" i="159"/>
  <c r="D18" i="159"/>
  <c r="D20" i="159" s="1"/>
  <c r="K4" i="159"/>
  <c r="D23" i="159"/>
  <c r="B64" i="159"/>
  <c r="D64" i="159"/>
  <c r="G64" i="159"/>
  <c r="H64" i="159"/>
  <c r="I64" i="159"/>
  <c r="L64" i="159" s="1"/>
  <c r="M43" i="159"/>
  <c r="D22" i="159"/>
  <c r="D24" i="159"/>
  <c r="M24" i="159" s="1"/>
  <c r="M23" i="159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20" i="160" s="1"/>
  <c r="D17" i="160"/>
  <c r="D18" i="160"/>
  <c r="K4" i="160"/>
  <c r="D23" i="160"/>
  <c r="B64" i="160"/>
  <c r="D64" i="160"/>
  <c r="L64" i="160" s="1"/>
  <c r="G64" i="160"/>
  <c r="H64" i="160"/>
  <c r="I64" i="160"/>
  <c r="M43" i="160"/>
  <c r="D22" i="160"/>
  <c r="D24" i="160"/>
  <c r="M23" i="160"/>
  <c r="M24" i="160" s="1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20" i="162" s="1"/>
  <c r="D17" i="162"/>
  <c r="D18" i="162"/>
  <c r="K4" i="162"/>
  <c r="D23" i="162"/>
  <c r="B64" i="162"/>
  <c r="L64" i="162" s="1"/>
  <c r="D64" i="162"/>
  <c r="G64" i="162"/>
  <c r="H64" i="162"/>
  <c r="I64" i="162"/>
  <c r="M43" i="162"/>
  <c r="D22" i="162"/>
  <c r="D24" i="162"/>
  <c r="M24" i="162" s="1"/>
  <c r="M41" i="162"/>
  <c r="M40" i="162"/>
  <c r="M38" i="162"/>
  <c r="D37" i="162"/>
  <c r="M36" i="162"/>
  <c r="D36" i="162"/>
  <c r="M35" i="162"/>
  <c r="D35" i="162"/>
  <c r="M34" i="162"/>
  <c r="D34" i="162"/>
  <c r="M23" i="162"/>
  <c r="B6" i="161"/>
  <c r="L7" i="161"/>
  <c r="M7" i="161"/>
  <c r="K6" i="161"/>
  <c r="A15" i="161"/>
  <c r="A26" i="161"/>
  <c r="L50" i="161"/>
  <c r="D15" i="161"/>
  <c r="D20" i="161" s="1"/>
  <c r="D17" i="161"/>
  <c r="D18" i="161"/>
  <c r="K4" i="161"/>
  <c r="D23" i="161"/>
  <c r="B64" i="161"/>
  <c r="L64" i="161" s="1"/>
  <c r="D64" i="161"/>
  <c r="G64" i="161"/>
  <c r="H64" i="161"/>
  <c r="I64" i="161"/>
  <c r="M43" i="161"/>
  <c r="D22" i="161"/>
  <c r="D24" i="161"/>
  <c r="M24" i="161" s="1"/>
  <c r="M41" i="161"/>
  <c r="M40" i="161"/>
  <c r="M38" i="161"/>
  <c r="D37" i="161"/>
  <c r="M36" i="161"/>
  <c r="D36" i="161"/>
  <c r="M35" i="161"/>
  <c r="D35" i="161"/>
  <c r="M34" i="161"/>
  <c r="D34" i="161"/>
  <c r="M23" i="161"/>
  <c r="B6" i="158"/>
  <c r="L7" i="158"/>
  <c r="M7" i="158"/>
  <c r="K6" i="158"/>
  <c r="A15" i="158"/>
  <c r="A26" i="158"/>
  <c r="L50" i="158"/>
  <c r="D15" i="158"/>
  <c r="D20" i="158" s="1"/>
  <c r="D17" i="158"/>
  <c r="D18" i="158"/>
  <c r="K4" i="158"/>
  <c r="D23" i="158"/>
  <c r="B64" i="158"/>
  <c r="D64" i="158"/>
  <c r="G64" i="158"/>
  <c r="H64" i="158"/>
  <c r="L64" i="158" s="1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B6" i="165"/>
  <c r="L7" i="165"/>
  <c r="M7" i="165"/>
  <c r="K6" i="165"/>
  <c r="A15" i="165"/>
  <c r="A26" i="165"/>
  <c r="L50" i="165"/>
  <c r="D15" i="165"/>
  <c r="D20" i="165" s="1"/>
  <c r="D17" i="165"/>
  <c r="D18" i="165"/>
  <c r="K4" i="165"/>
  <c r="D23" i="165"/>
  <c r="B64" i="165"/>
  <c r="D64" i="165"/>
  <c r="G64" i="165"/>
  <c r="H64" i="165"/>
  <c r="L64" i="165" s="1"/>
  <c r="I64" i="165"/>
  <c r="M43" i="165"/>
  <c r="D22" i="165"/>
  <c r="D24" i="165"/>
  <c r="M24" i="165" s="1"/>
  <c r="M23" i="165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20" i="166" s="1"/>
  <c r="D17" i="166"/>
  <c r="D18" i="166"/>
  <c r="K4" i="166"/>
  <c r="D23" i="166"/>
  <c r="B64" i="166"/>
  <c r="L64" i="166" s="1"/>
  <c r="D64" i="166"/>
  <c r="G64" i="166"/>
  <c r="H64" i="166"/>
  <c r="I64" i="166"/>
  <c r="M43" i="166"/>
  <c r="D22" i="166"/>
  <c r="D24" i="166"/>
  <c r="M41" i="166"/>
  <c r="M40" i="166"/>
  <c r="M38" i="166"/>
  <c r="D37" i="166"/>
  <c r="M36" i="166"/>
  <c r="D36" i="166"/>
  <c r="M35" i="166"/>
  <c r="D35" i="166"/>
  <c r="M34" i="166"/>
  <c r="D34" i="166"/>
  <c r="M23" i="166"/>
  <c r="M24" i="166" s="1"/>
  <c r="B6" i="164"/>
  <c r="L7" i="164"/>
  <c r="M7" i="164"/>
  <c r="K6" i="164"/>
  <c r="A15" i="164"/>
  <c r="A26" i="164"/>
  <c r="L50" i="164"/>
  <c r="D15" i="164"/>
  <c r="D20" i="164" s="1"/>
  <c r="D17" i="164"/>
  <c r="D18" i="164"/>
  <c r="K4" i="164"/>
  <c r="D23" i="164"/>
  <c r="B64" i="164"/>
  <c r="L64" i="164" s="1"/>
  <c r="D64" i="164"/>
  <c r="G64" i="164"/>
  <c r="H64" i="164"/>
  <c r="I64" i="164"/>
  <c r="M43" i="164"/>
  <c r="D22" i="164"/>
  <c r="D24" i="164"/>
  <c r="M24" i="164" s="1"/>
  <c r="M41" i="164"/>
  <c r="M40" i="164"/>
  <c r="M38" i="164"/>
  <c r="D37" i="164"/>
  <c r="M36" i="164"/>
  <c r="D36" i="164"/>
  <c r="M35" i="164"/>
  <c r="D35" i="164"/>
  <c r="M34" i="164"/>
  <c r="D34" i="164"/>
  <c r="M23" i="164"/>
  <c r="B6" i="163"/>
  <c r="L7" i="163"/>
  <c r="M7" i="163"/>
  <c r="K6" i="163"/>
  <c r="A15" i="163"/>
  <c r="A26" i="163"/>
  <c r="L50" i="163"/>
  <c r="D15" i="163"/>
  <c r="D17" i="163"/>
  <c r="D18" i="163"/>
  <c r="D20" i="163" s="1"/>
  <c r="K4" i="163"/>
  <c r="D23" i="163"/>
  <c r="B64" i="163"/>
  <c r="D64" i="163"/>
  <c r="G64" i="163"/>
  <c r="H64" i="163"/>
  <c r="I64" i="163"/>
  <c r="L64" i="163" s="1"/>
  <c r="M43" i="163"/>
  <c r="D22" i="163"/>
  <c r="D24" i="163"/>
  <c r="M41" i="163"/>
  <c r="M40" i="163"/>
  <c r="M38" i="163"/>
  <c r="D37" i="163"/>
  <c r="M36" i="163"/>
  <c r="D36" i="163"/>
  <c r="M35" i="163"/>
  <c r="D35" i="163"/>
  <c r="M34" i="163"/>
  <c r="D34" i="163"/>
  <c r="M23" i="163"/>
  <c r="B6" i="152"/>
  <c r="L7" i="152"/>
  <c r="M7" i="152"/>
  <c r="K6" i="152"/>
  <c r="A15" i="152"/>
  <c r="A26" i="152"/>
  <c r="L50" i="152"/>
  <c r="D15" i="152"/>
  <c r="D17" i="152"/>
  <c r="D20" i="152" s="1"/>
  <c r="D18" i="152"/>
  <c r="K4" i="152"/>
  <c r="D23" i="152"/>
  <c r="B64" i="152"/>
  <c r="D64" i="152"/>
  <c r="G64" i="152"/>
  <c r="H64" i="152"/>
  <c r="I64" i="152"/>
  <c r="L64" i="152" s="1"/>
  <c r="M43" i="152"/>
  <c r="D22" i="152"/>
  <c r="D24" i="152"/>
  <c r="M41" i="152"/>
  <c r="M40" i="152"/>
  <c r="M38" i="152"/>
  <c r="D37" i="152"/>
  <c r="M36" i="152"/>
  <c r="D36" i="152"/>
  <c r="M35" i="152"/>
  <c r="D35" i="152"/>
  <c r="M34" i="152"/>
  <c r="D34" i="152"/>
  <c r="M23" i="152"/>
  <c r="M24" i="152"/>
  <c r="D68" i="162"/>
  <c r="B68" i="162"/>
  <c r="C68" i="162"/>
  <c r="D26" i="157"/>
  <c r="I32" i="157" s="1"/>
  <c r="M24" i="163"/>
  <c r="L64" i="151"/>
  <c r="C43" i="147"/>
  <c r="M24" i="158"/>
  <c r="D20" i="145"/>
  <c r="C43" i="145" s="1"/>
  <c r="B68" i="161"/>
  <c r="H68" i="143"/>
  <c r="G68" i="162"/>
  <c r="H68" i="162"/>
  <c r="G68" i="146"/>
  <c r="C68" i="152"/>
  <c r="C68" i="164"/>
  <c r="C68" i="145"/>
  <c r="F68" i="161"/>
  <c r="B68" i="152"/>
  <c r="M34" i="109"/>
  <c r="G68" i="147"/>
  <c r="C68" i="161"/>
  <c r="D68" i="149"/>
  <c r="B68" i="149"/>
  <c r="G68" i="149"/>
  <c r="D34" i="109"/>
  <c r="H68" i="152"/>
  <c r="G68" i="160"/>
  <c r="D36" i="109"/>
  <c r="D68" i="150"/>
  <c r="D68" i="147"/>
  <c r="H68" i="147"/>
  <c r="F68" i="147"/>
  <c r="G68" i="150" l="1"/>
  <c r="D68" i="158"/>
  <c r="F68" i="164"/>
  <c r="H68" i="164"/>
  <c r="B68" i="166"/>
  <c r="G68" i="152"/>
  <c r="G68" i="161"/>
  <c r="D68" i="152"/>
  <c r="G68" i="164"/>
  <c r="D68" i="166"/>
  <c r="F68" i="158"/>
  <c r="B68" i="158"/>
  <c r="C68" i="158"/>
  <c r="B68" i="157"/>
  <c r="F68" i="145"/>
  <c r="G68" i="145"/>
  <c r="G68" i="166"/>
  <c r="F68" i="159"/>
  <c r="F68" i="150"/>
  <c r="H68" i="145"/>
  <c r="F68" i="157"/>
  <c r="H68" i="166"/>
  <c r="F68" i="166"/>
  <c r="H68" i="159"/>
  <c r="D68" i="143"/>
  <c r="D68" i="109" s="1"/>
  <c r="B68" i="150"/>
  <c r="F68" i="143"/>
  <c r="C68" i="143"/>
  <c r="D15" i="109"/>
  <c r="I23" i="109"/>
  <c r="I19" i="109"/>
  <c r="I25" i="109"/>
  <c r="I21" i="109"/>
  <c r="D18" i="109"/>
  <c r="D22" i="109"/>
  <c r="B20" i="109"/>
  <c r="B26" i="109" s="1"/>
  <c r="I26" i="109"/>
  <c r="D24" i="109"/>
  <c r="I18" i="109"/>
  <c r="I17" i="109"/>
  <c r="I24" i="109"/>
  <c r="I20" i="109"/>
  <c r="I16" i="109"/>
  <c r="C20" i="109"/>
  <c r="C26" i="109" s="1"/>
  <c r="I28" i="109"/>
  <c r="M23" i="109"/>
  <c r="M24" i="109" s="1"/>
  <c r="L50" i="109"/>
  <c r="H31" i="109"/>
  <c r="I29" i="109"/>
  <c r="G31" i="109"/>
  <c r="D23" i="109"/>
  <c r="I22" i="109"/>
  <c r="I64" i="109"/>
  <c r="H64" i="109"/>
  <c r="G64" i="109"/>
  <c r="D64" i="109"/>
  <c r="B64" i="109"/>
  <c r="J10" i="155"/>
  <c r="M36" i="109"/>
  <c r="H68" i="158"/>
  <c r="H68" i="157"/>
  <c r="B68" i="164"/>
  <c r="H68" i="144"/>
  <c r="D68" i="151"/>
  <c r="C68" i="165"/>
  <c r="D68" i="144"/>
  <c r="F68" i="151"/>
  <c r="G68" i="157"/>
  <c r="M43" i="109"/>
  <c r="F68" i="165"/>
  <c r="D68" i="160"/>
  <c r="G68" i="159"/>
  <c r="C68" i="150"/>
  <c r="H68" i="151"/>
  <c r="C68" i="159"/>
  <c r="D68" i="157"/>
  <c r="H68" i="149"/>
  <c r="D68" i="146"/>
  <c r="H68" i="160"/>
  <c r="G68" i="165"/>
  <c r="B68" i="159"/>
  <c r="C68" i="147"/>
  <c r="B68" i="146"/>
  <c r="H68" i="146"/>
  <c r="G68" i="143"/>
  <c r="H68" i="165"/>
  <c r="B68" i="160"/>
  <c r="F68" i="146"/>
  <c r="C68" i="160"/>
  <c r="B68" i="151"/>
  <c r="C43" i="164"/>
  <c r="D26" i="164"/>
  <c r="I32" i="164" s="1"/>
  <c r="C43" i="150"/>
  <c r="D26" i="150"/>
  <c r="I32" i="150" s="1"/>
  <c r="M10" i="161"/>
  <c r="H32" i="161"/>
  <c r="M10" i="148"/>
  <c r="H32" i="148"/>
  <c r="H32" i="160"/>
  <c r="M10" i="160"/>
  <c r="H32" i="146"/>
  <c r="M10" i="146"/>
  <c r="D26" i="152"/>
  <c r="I32" i="152" s="1"/>
  <c r="C43" i="152"/>
  <c r="D26" i="151"/>
  <c r="I32" i="151" s="1"/>
  <c r="C43" i="151"/>
  <c r="M10" i="166"/>
  <c r="H32" i="166"/>
  <c r="M10" i="151"/>
  <c r="H32" i="151"/>
  <c r="M10" i="143"/>
  <c r="H32" i="143"/>
  <c r="H32" i="152"/>
  <c r="M10" i="152"/>
  <c r="D26" i="162"/>
  <c r="I32" i="162" s="1"/>
  <c r="C43" i="162"/>
  <c r="C43" i="143"/>
  <c r="D26" i="143"/>
  <c r="I32" i="143" s="1"/>
  <c r="M10" i="158"/>
  <c r="H32" i="158"/>
  <c r="M10" i="149"/>
  <c r="H32" i="149"/>
  <c r="C43" i="161"/>
  <c r="D26" i="161"/>
  <c r="I32" i="161" s="1"/>
  <c r="M10" i="164"/>
  <c r="H32" i="164"/>
  <c r="H32" i="157"/>
  <c r="M10" i="157"/>
  <c r="M10" i="144"/>
  <c r="H32" i="144"/>
  <c r="C43" i="158"/>
  <c r="D26" i="158"/>
  <c r="I32" i="158" s="1"/>
  <c r="M10" i="162"/>
  <c r="H32" i="162"/>
  <c r="M10" i="147"/>
  <c r="H32" i="147"/>
  <c r="C43" i="160"/>
  <c r="D26" i="160"/>
  <c r="I32" i="160" s="1"/>
  <c r="C43" i="165"/>
  <c r="D26" i="165"/>
  <c r="I32" i="165" s="1"/>
  <c r="C43" i="149"/>
  <c r="D26" i="149"/>
  <c r="I32" i="149" s="1"/>
  <c r="D26" i="144"/>
  <c r="I32" i="144" s="1"/>
  <c r="C43" i="144"/>
  <c r="M10" i="165"/>
  <c r="H32" i="165"/>
  <c r="M10" i="150"/>
  <c r="H32" i="150"/>
  <c r="C43" i="163"/>
  <c r="D26" i="163"/>
  <c r="I32" i="163" s="1"/>
  <c r="C43" i="166"/>
  <c r="D26" i="166"/>
  <c r="I32" i="166" s="1"/>
  <c r="C43" i="159"/>
  <c r="D26" i="159"/>
  <c r="I32" i="159" s="1"/>
  <c r="C43" i="146"/>
  <c r="D26" i="146"/>
  <c r="I32" i="146" s="1"/>
  <c r="M10" i="163"/>
  <c r="H32" i="163"/>
  <c r="M10" i="159"/>
  <c r="H32" i="159"/>
  <c r="M10" i="145"/>
  <c r="H32" i="145"/>
  <c r="G68" i="163"/>
  <c r="F68" i="148"/>
  <c r="D68" i="148"/>
  <c r="D68" i="165"/>
  <c r="D68" i="145"/>
  <c r="C43" i="148"/>
  <c r="B68" i="148"/>
  <c r="C68" i="163"/>
  <c r="C68" i="148"/>
  <c r="F68" i="109"/>
  <c r="I15" i="109"/>
  <c r="H68" i="148"/>
  <c r="D26" i="145"/>
  <c r="I32" i="145" s="1"/>
  <c r="H68" i="163"/>
  <c r="B68" i="163"/>
  <c r="F68" i="163"/>
  <c r="D20" i="109" l="1"/>
  <c r="C43" i="109" s="1"/>
  <c r="H32" i="109"/>
  <c r="I31" i="109"/>
  <c r="G32" i="109"/>
  <c r="L64" i="109"/>
  <c r="C68" i="109"/>
  <c r="G68" i="109"/>
  <c r="M10" i="109"/>
  <c r="H68" i="109"/>
  <c r="B68" i="109"/>
  <c r="I68" i="109" s="1"/>
  <c r="D26" i="109" l="1"/>
  <c r="I32" i="10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<sst xmlns="http://schemas.openxmlformats.org/spreadsheetml/2006/main" count="5823" uniqueCount="1268">
  <si>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</si>
  <si>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</si>
  <si>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</si>
  <si>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</si>
  <si>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</si>
  <si>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</si>
  <si>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</si>
  <si>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</si>
  <si>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</si>
  <si>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</si>
  <si>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</si>
  <si>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</si>
  <si>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</si>
  <si>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</si>
  <si>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</si>
  <si>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</si>
  <si>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</si>
  <si>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</si>
  <si>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</si>
  <si>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</si>
  <si>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</si>
  <si>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</si>
  <si>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</si>
  <si>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</si>
  <si>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</si>
  <si>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</si>
  <si>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</si>
  <si>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</si>
  <si>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</si>
  <si>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</si>
  <si>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</si>
  <si>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</si>
  <si>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</si>
  <si>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</si>
  <si>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</si>
  <si>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</si>
  <si>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</si>
  <si>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</si>
  <si>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</si>
  <si>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</si>
  <si>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</si>
  <si>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</si>
  <si>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</si>
  <si>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</si>
  <si>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</si>
  <si>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</si>
  <si>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</si>
  <si>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</si>
  <si>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</si>
  <si>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</si>
  <si>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</si>
  <si>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</si>
  <si>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</si>
  <si>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</si>
  <si>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</si>
  <si>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</si>
  <si>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</si>
  <si>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</si>
  <si>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</si>
  <si>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</si>
  <si>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</si>
  <si>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</si>
  <si>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</si>
  <si>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</si>
  <si>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</si>
  <si>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</si>
  <si>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</si>
  <si>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</si>
  <si>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</si>
  <si>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</si>
  <si>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</si>
  <si>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</si>
  <si>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</si>
  <si>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</si>
  <si>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</si>
  <si>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</si>
  <si>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</si>
  <si>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</si>
  <si>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</si>
  <si>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</si>
  <si>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</si>
  <si>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</si>
  <si>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</si>
  <si>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</si>
  <si>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</si>
  <si>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</si>
  <si>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</si>
  <si>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</si>
  <si>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</si>
  <si>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</si>
  <si>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</si>
  <si>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</si>
  <si>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</si>
  <si>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</si>
  <si>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</si>
  <si>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</si>
  <si>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</si>
  <si>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</si>
  <si>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</si>
  <si>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</si>
  <si>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</si>
  <si>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</si>
  <si>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</si>
  <si>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</si>
  <si>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</si>
  <si>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</si>
  <si>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</si>
  <si>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</si>
  <si>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</si>
  <si>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</si>
  <si>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</si>
  <si>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</si>
  <si>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</si>
  <si>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</si>
  <si>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</si>
  <si>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</si>
  <si>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</si>
  <si>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</si>
  <si>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</si>
  <si>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</si>
  <si>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</si>
  <si>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</si>
  <si>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</si>
  <si>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</si>
  <si>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</si>
  <si>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</si>
  <si>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</si>
  <si>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</si>
  <si>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</si>
  <si>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</si>
  <si>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</si>
  <si>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</si>
  <si>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</si>
  <si>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</si>
  <si>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</si>
  <si>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</si>
  <si>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</si>
  <si>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</si>
  <si>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</si>
  <si>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</si>
  <si>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</si>
  <si>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</si>
  <si>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</si>
  <si>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</si>
  <si>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</si>
  <si>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</si>
  <si>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</si>
  <si>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</si>
  <si>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</si>
  <si>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</si>
  <si>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</si>
  <si>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</si>
  <si>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</si>
  <si>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</si>
  <si>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</si>
  <si>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</si>
  <si>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</si>
  <si>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</si>
  <si>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</si>
  <si>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</si>
  <si>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</si>
  <si>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</si>
  <si>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</si>
  <si>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</si>
  <si>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</si>
  <si>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</si>
  <si>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</si>
  <si>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</si>
  <si>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</si>
  <si>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</si>
  <si>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</si>
  <si>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</si>
  <si>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</si>
  <si>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</si>
  <si>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</si>
  <si>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</si>
  <si>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</si>
  <si>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</si>
  <si>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</si>
  <si>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</si>
  <si>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</si>
  <si>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</si>
  <si>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</si>
  <si>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</si>
  <si>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</si>
  <si>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</si>
  <si>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</si>
  <si>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</si>
  <si>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</si>
  <si>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</si>
  <si>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</si>
  <si>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</si>
  <si>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</si>
  <si>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</si>
  <si>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</si>
  <si>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</si>
  <si>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</si>
  <si>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</si>
  <si>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</si>
  <si>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</si>
  <si>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</si>
  <si>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</si>
  <si>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</si>
  <si>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</si>
  <si>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</si>
  <si>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</si>
  <si>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</si>
  <si>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</si>
  <si>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</si>
  <si>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</si>
  <si>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</si>
  <si>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</si>
  <si>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</si>
  <si>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</si>
  <si>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</si>
  <si>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</si>
  <si>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</si>
  <si>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</si>
  <si>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</si>
  <si>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</si>
  <si>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</si>
  <si>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</si>
  <si>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</si>
  <si>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</si>
  <si>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</si>
  <si>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</si>
  <si>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</si>
  <si>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</si>
  <si>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</si>
  <si>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</si>
  <si>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</si>
  <si>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</si>
  <si>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</si>
  <si>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</si>
  <si>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</si>
  <si>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</si>
  <si>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</si>
  <si>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</si>
  <si>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</si>
  <si>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</si>
  <si>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</si>
  <si>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</si>
  <si>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</si>
  <si>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</si>
  <si>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</si>
  <si>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</si>
  <si>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</si>
  <si>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</si>
  <si>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</si>
  <si>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</si>
  <si>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</si>
  <si>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</si>
  <si>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</si>
  <si>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</si>
  <si>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</si>
  <si>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</si>
  <si>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</si>
  <si>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</si>
  <si>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</si>
  <si>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</si>
  <si>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</si>
  <si>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</si>
  <si>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</si>
  <si>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</si>
  <si>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</si>
  <si>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</si>
  <si>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</si>
  <si>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</si>
  <si>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</si>
  <si>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</si>
  <si>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</si>
  <si>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</si>
  <si>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</si>
  <si>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</si>
  <si>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</si>
  <si>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</si>
  <si>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</si>
  <si>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</si>
  <si>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</si>
  <si>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</si>
  <si>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</si>
  <si>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</si>
  <si>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</si>
  <si>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</si>
  <si>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</si>
  <si>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</si>
  <si>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</si>
  <si>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</si>
  <si>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</si>
  <si>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</si>
  <si>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</si>
  <si>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</si>
  <si>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</si>
  <si>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</si>
  <si>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</si>
  <si>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</si>
  <si>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</si>
  <si>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</si>
  <si>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</si>
  <si>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</si>
  <si>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</si>
  <si>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</si>
  <si>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</si>
  <si>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</si>
  <si>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</si>
  <si>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</si>
  <si>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</si>
  <si>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</si>
  <si>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</si>
  <si>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</si>
  <si>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</si>
  <si>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</si>
  <si>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</si>
  <si>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</si>
  <si>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</si>
  <si>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</si>
  <si>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</si>
  <si>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</si>
  <si>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</si>
  <si>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</si>
  <si>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</si>
  <si>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</si>
  <si>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</si>
  <si>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</si>
  <si>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</si>
  <si>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</si>
  <si>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</si>
  <si>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</si>
  <si>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</si>
  <si>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</si>
  <si>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</si>
  <si>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</si>
  <si>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</si>
  <si>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</si>
  <si>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</si>
  <si>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</si>
  <si>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</si>
  <si>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</si>
  <si>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</si>
  <si>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</si>
  <si>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</si>
  <si>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</si>
  <si>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</si>
  <si>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</si>
  <si>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</si>
  <si>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</si>
  <si>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</si>
  <si>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</si>
  <si>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</si>
  <si>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</si>
  <si>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</si>
  <si>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</si>
  <si>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</si>
  <si>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</si>
  <si>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</si>
  <si>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</si>
  <si>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</si>
  <si>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</si>
  <si>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</si>
  <si>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</si>
  <si>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</si>
  <si>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</si>
  <si>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</si>
  <si>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</si>
  <si>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</si>
  <si>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</si>
  <si>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</si>
  <si>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</si>
  <si>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</si>
  <si>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</si>
  <si>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</si>
  <si>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</si>
  <si>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</si>
  <si>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</si>
  <si>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</si>
  <si>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</si>
  <si>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</si>
  <si>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</si>
  <si>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</si>
  <si>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</si>
  <si>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</si>
  <si>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</si>
  <si>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</si>
  <si>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</si>
  <si>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</si>
  <si>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</si>
  <si>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</si>
  <si>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</si>
  <si>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</si>
  <si>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</si>
  <si>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</si>
  <si>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</si>
  <si>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</si>
  <si>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</si>
  <si>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</si>
  <si>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</si>
  <si>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</si>
  <si>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</si>
  <si>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</si>
  <si>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</si>
  <si>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</si>
  <si>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</si>
  <si>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</si>
  <si>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</si>
  <si>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</si>
  <si>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</si>
  <si>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</si>
  <si>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</si>
  <si>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</si>
  <si>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</si>
  <si>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</si>
  <si>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</si>
  <si>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</si>
  <si>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</si>
  <si>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</si>
  <si>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</si>
  <si>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</si>
  <si>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</si>
  <si>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</si>
  <si>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</si>
  <si>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</si>
  <si>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</si>
  <si>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</si>
  <si>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</si>
  <si>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</si>
  <si>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</si>
  <si>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</si>
  <si>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</si>
  <si>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</si>
  <si>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</si>
  <si>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</si>
  <si>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</si>
  <si>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</si>
  <si>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</si>
  <si>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</si>
  <si>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</si>
  <si>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</si>
  <si>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</si>
  <si>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</si>
  <si>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</si>
  <si>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</si>
  <si>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</si>
  <si>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</si>
  <si>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</si>
  <si>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</si>
  <si>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</si>
  <si>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</si>
  <si>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</si>
  <si>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</si>
  <si>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</si>
  <si>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</si>
  <si>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</si>
  <si>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</si>
  <si>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</si>
  <si>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</si>
  <si>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</si>
  <si>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</si>
  <si>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</si>
  <si>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</si>
  <si>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</si>
  <si>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</si>
  <si>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</si>
  <si>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</si>
  <si>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</si>
  <si>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</si>
  <si>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</si>
  <si>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</si>
  <si>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</si>
  <si>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</si>
  <si>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</si>
  <si>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</si>
  <si>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</si>
  <si>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</si>
  <si>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</si>
  <si>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</si>
  <si>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</si>
  <si>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</si>
  <si>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</si>
  <si>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</si>
  <si>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</si>
  <si>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</si>
  <si>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</si>
  <si>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</si>
  <si>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</si>
  <si>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</si>
  <si>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</si>
  <si>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</si>
  <si>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</si>
  <si>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</si>
  <si>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</si>
  <si>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</si>
  <si>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</si>
  <si>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</si>
  <si>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</si>
  <si>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</si>
  <si>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</si>
  <si>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</si>
  <si>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</si>
  <si>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</si>
  <si>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</si>
  <si>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</si>
  <si>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</si>
  <si>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</si>
  <si>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</si>
  <si>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</si>
  <si>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</si>
  <si>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</si>
  <si>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</si>
  <si>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</si>
  <si>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</si>
  <si>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</si>
  <si>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</si>
  <si>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</si>
  <si>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</si>
  <si>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</si>
  <si>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</si>
  <si>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</si>
  <si>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</si>
  <si>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</si>
  <si>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</si>
  <si>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</si>
  <si>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</si>
  <si>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</si>
  <si>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</si>
  <si>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</si>
  <si>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</si>
  <si>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</si>
  <si>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</si>
  <si>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</si>
  <si>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</si>
  <si>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</si>
  <si>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</si>
  <si>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</si>
  <si>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</si>
  <si>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</si>
  <si>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</si>
  <si>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</si>
  <si>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</si>
  <si>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</si>
  <si>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</si>
  <si>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</si>
  <si>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</si>
  <si>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</si>
  <si>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</si>
  <si>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</si>
  <si>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</si>
  <si>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</si>
  <si>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</si>
  <si>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</si>
  <si>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</si>
  <si>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</si>
  <si>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</si>
  <si>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</si>
  <si>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</si>
  <si>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</si>
  <si>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</si>
  <si>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</si>
  <si>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</si>
  <si>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</si>
  <si>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</si>
  <si>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</si>
  <si>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</si>
  <si>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</si>
  <si>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</si>
  <si>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</si>
  <si>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</si>
  <si>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</si>
  <si>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</si>
  <si>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</si>
  <si>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</si>
  <si>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</si>
  <si>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</si>
  <si>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</si>
  <si>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</si>
  <si>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</si>
  <si>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</si>
  <si>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</si>
  <si>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</si>
  <si>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</si>
  <si>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</si>
  <si>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</si>
  <si>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</si>
  <si>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</si>
  <si>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</si>
  <si>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</si>
  <si>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</si>
  <si>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</si>
  <si>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</si>
  <si>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</si>
  <si>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</si>
  <si>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</si>
  <si>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</si>
  <si>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</si>
  <si>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</si>
  <si>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</si>
  <si>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</si>
  <si>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</si>
  <si>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</si>
  <si>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</si>
  <si>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</si>
  <si>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</si>
  <si>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</si>
  <si>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</si>
  <si>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</si>
  <si>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</si>
  <si>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</si>
  <si>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</si>
  <si>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</si>
  <si>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</si>
  <si>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</si>
  <si>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</si>
  <si>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</si>
  <si>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</si>
  <si>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</si>
  <si>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</si>
  <si>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</si>
  <si>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</si>
  <si>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</si>
  <si>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</si>
  <si>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</si>
  <si>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</si>
  <si>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</si>
  <si>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</si>
  <si>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</si>
  <si>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</si>
  <si>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</si>
  <si>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</si>
  <si>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</si>
  <si>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</si>
  <si>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</si>
  <si>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</si>
  <si>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</si>
  <si>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</si>
  <si>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</si>
  <si>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</si>
  <si>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</si>
  <si>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</si>
  <si>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</si>
  <si>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</si>
  <si>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</si>
  <si>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</si>
  <si>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</si>
  <si>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</si>
  <si>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</si>
  <si>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</si>
  <si>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</si>
  <si>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</si>
  <si>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</si>
  <si>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</si>
  <si>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</si>
  <si>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</si>
  <si>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</si>
  <si>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</si>
  <si>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</si>
  <si>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</si>
  <si>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</si>
  <si>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</si>
  <si>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</si>
  <si>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</si>
  <si>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</si>
  <si>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</si>
  <si>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</si>
  <si>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</si>
  <si>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</si>
  <si>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</si>
  <si>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</si>
  <si>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</si>
  <si>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</si>
  <si>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</si>
  <si>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</si>
  <si>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</si>
  <si>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</si>
  <si>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</si>
  <si>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</si>
  <si>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</si>
  <si>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</si>
  <si>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</si>
  <si>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</si>
  <si>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</si>
  <si>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</si>
  <si>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</si>
  <si>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</si>
  <si>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</si>
  <si>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</si>
  <si>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</si>
  <si>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</si>
  <si>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</si>
  <si>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</si>
  <si>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</si>
  <si>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</si>
  <si>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</si>
  <si>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</si>
  <si>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</si>
  <si>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</si>
  <si>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</si>
  <si>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</si>
  <si>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</si>
  <si>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</si>
  <si>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</si>
  <si>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</si>
  <si>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</si>
  <si>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</si>
  <si>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</si>
  <si>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</si>
  <si>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</si>
  <si>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</si>
  <si>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</si>
  <si>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</si>
  <si>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</si>
  <si>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</si>
  <si>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</si>
  <si>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</si>
  <si>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</si>
  <si>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</si>
  <si>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</si>
  <si>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</si>
  <si>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</si>
  <si>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</si>
  <si>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</si>
  <si>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</si>
  <si>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</si>
  <si>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</si>
  <si>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</si>
  <si>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</si>
  <si>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</si>
  <si>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</si>
  <si>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</si>
  <si>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</si>
  <si>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</si>
  <si>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</si>
  <si>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</si>
  <si>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</si>
  <si>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</si>
  <si>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</si>
  <si>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</si>
  <si>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</si>
  <si>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</si>
  <si>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</si>
  <si>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</si>
  <si>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</si>
  <si>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</si>
  <si>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</si>
  <si>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</si>
  <si>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</si>
  <si>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</si>
  <si>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</si>
  <si>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</si>
  <si>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</si>
  <si>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</si>
  <si>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</si>
  <si>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</si>
  <si>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</si>
  <si>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</si>
  <si>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</si>
  <si>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</si>
  <si>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</si>
  <si>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</si>
  <si>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</si>
  <si>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</si>
  <si>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</si>
  <si>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</si>
  <si>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</si>
  <si>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</si>
  <si>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</si>
  <si>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</si>
  <si>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</si>
  <si>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</si>
  <si>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</si>
  <si>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</si>
  <si>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</si>
  <si>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</si>
  <si>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</si>
  <si>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</si>
  <si>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</si>
  <si>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</si>
  <si>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</si>
  <si>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</si>
  <si>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</si>
  <si>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</si>
  <si>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</si>
  <si>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</si>
  <si>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</si>
  <si>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</si>
  <si>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</si>
  <si>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</si>
  <si>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</si>
  <si>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</si>
  <si>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</si>
  <si>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</si>
  <si>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</si>
  <si>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</si>
  <si>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</si>
  <si>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</si>
  <si>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</si>
  <si>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</si>
  <si>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</si>
  <si>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</si>
  <si>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</si>
  <si>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</si>
  <si>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</si>
  <si>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</si>
  <si>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</si>
  <si>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</si>
  <si>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</si>
  <si>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</si>
  <si>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</si>
  <si>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</si>
  <si>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</si>
  <si>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</si>
  <si>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</si>
  <si>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</si>
  <si>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</si>
  <si>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</si>
  <si>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</si>
  <si>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</si>
  <si>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</si>
  <si>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</si>
  <si>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</si>
  <si>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</si>
  <si>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</si>
  <si>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</si>
  <si>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</si>
  <si>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</si>
  <si>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</si>
  <si>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</si>
  <si>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</si>
  <si>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</si>
  <si>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</si>
  <si>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</si>
  <si>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</si>
  <si>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</si>
  <si>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</si>
  <si>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</si>
  <si>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</si>
  <si>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</si>
  <si>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</si>
  <si>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</si>
  <si>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</si>
  <si>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</si>
  <si>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</si>
  <si>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</si>
  <si>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</si>
  <si>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</si>
  <si>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</si>
  <si>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</si>
  <si>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</si>
  <si>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</si>
  <si>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</si>
  <si>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</si>
  <si>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</si>
  <si>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</si>
  <si>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</si>
  <si>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</si>
  <si>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</si>
  <si>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</si>
  <si>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</si>
  <si>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</si>
  <si>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</si>
  <si>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</si>
  <si>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</si>
  <si>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</si>
  <si>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</si>
  <si>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</si>
  <si>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</si>
  <si>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</si>
  <si>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</si>
  <si>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</si>
  <si>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</si>
  <si>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</si>
  <si>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</si>
  <si>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</si>
  <si>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</si>
  <si>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</si>
  <si>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</si>
  <si>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</si>
  <si>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</si>
  <si>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</si>
  <si>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</si>
  <si>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</si>
  <si>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</si>
  <si>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</si>
  <si>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</si>
  <si>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</si>
  <si>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</si>
  <si>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</si>
  <si>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</si>
  <si>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</si>
  <si>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</si>
  <si>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</si>
  <si>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</si>
  <si>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</si>
  <si>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</si>
  <si>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</si>
  <si>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</si>
  <si>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</si>
  <si>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</si>
  <si>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</si>
  <si>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</si>
  <si>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</si>
  <si>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</si>
  <si>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</si>
  <si>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</si>
  <si>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</si>
  <si>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</si>
  <si>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</si>
  <si>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</si>
  <si>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</si>
  <si>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</si>
  <si>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</si>
  <si>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</si>
  <si>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</si>
  <si>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</si>
  <si>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</si>
  <si>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</si>
  <si>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</si>
  <si>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</si>
  <si>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</si>
  <si>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</si>
  <si>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</si>
  <si>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</si>
  <si>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</si>
  <si>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</si>
  <si>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</si>
  <si>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</si>
  <si>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</si>
  <si>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</si>
  <si>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</si>
  <si>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</si>
  <si>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</si>
  <si>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</si>
  <si>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</si>
  <si>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</si>
  <si>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</si>
  <si>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</si>
  <si>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</si>
  <si>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</si>
  <si>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</si>
  <si>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</si>
  <si>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</si>
  <si>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</si>
  <si>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</si>
  <si>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</si>
  <si>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</si>
  <si>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</si>
  <si>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</si>
  <si>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</si>
  <si>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</si>
  <si>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</si>
  <si>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</si>
  <si>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</si>
  <si>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</si>
  <si>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</si>
  <si>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</si>
  <si>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</si>
  <si>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</si>
  <si>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</si>
  <si>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</si>
  <si>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</si>
  <si>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</si>
  <si>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</si>
  <si>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</si>
  <si>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</si>
  <si>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</si>
  <si>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</si>
  <si>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</si>
  <si>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</si>
  <si>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</si>
  <si>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</si>
  <si>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</si>
  <si>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</si>
  <si>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</si>
  <si>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</si>
  <si>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</si>
  <si>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</si>
  <si>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</si>
  <si>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</si>
  <si>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</si>
  <si>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</si>
  <si>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</si>
  <si>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</si>
  <si>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</si>
  <si>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</si>
  <si>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</si>
  <si>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</si>
  <si>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</si>
  <si>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</si>
  <si>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</si>
  <si>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</si>
  <si>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</si>
  <si>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</si>
  <si>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</si>
  <si>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</si>
  <si>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</si>
  <si>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</si>
  <si>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</si>
  <si>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</si>
  <si>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</si>
  <si>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</si>
  <si>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</si>
  <si>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</si>
  <si>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</si>
  <si>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</si>
  <si>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</si>
  <si>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</si>
  <si>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</si>
  <si>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</si>
  <si>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</si>
  <si>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</si>
  <si>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</si>
  <si>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</si>
  <si>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</si>
  <si>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</si>
  <si>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</si>
  <si>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</si>
  <si>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</si>
  <si>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</si>
  <si>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</si>
  <si>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</si>
  <si>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</si>
  <si>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</si>
  <si>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</si>
  <si>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</si>
  <si>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</si>
  <si>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</si>
  <si>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</si>
  <si>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</si>
  <si>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</si>
  <si>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</si>
  <si>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</si>
  <si>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</si>
  <si>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</si>
  <si>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</si>
  <si>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</si>
  <si>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</si>
  <si>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</si>
  <si>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</si>
  <si>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</si>
  <si>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</si>
  <si>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</si>
  <si>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</si>
  <si>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</si>
  <si>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</si>
  <si>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</si>
  <si>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</si>
  <si>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</si>
  <si>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</si>
  <si>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</si>
  <si>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</si>
  <si>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</si>
  <si>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</si>
  <si>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</si>
  <si>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</si>
  <si>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</si>
  <si>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</si>
  <si>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</si>
  <si>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</si>
  <si>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</si>
  <si>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</si>
  <si>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</si>
  <si>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</si>
  <si>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</si>
  <si>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</si>
  <si>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</si>
  <si>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</si>
  <si>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</si>
  <si>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</si>
  <si>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</si>
  <si>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</si>
  <si>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</si>
  <si>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</si>
  <si>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</si>
  <si>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</si>
  <si>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</si>
  <si>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</si>
  <si>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</si>
  <si>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</si>
  <si>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</si>
  <si>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</si>
  <si>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</si>
  <si>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</si>
  <si>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</si>
  <si>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</si>
  <si>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</si>
  <si>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</si>
  <si>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</si>
  <si>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</si>
  <si>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</si>
  <si>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</si>
  <si>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</si>
  <si>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</si>
  <si>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</si>
  <si>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</si>
  <si>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</si>
  <si>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</si>
  <si>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</si>
  <si>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</si>
  <si>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</si>
  <si>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</si>
  <si>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</si>
  <si>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</si>
  <si>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</si>
  <si>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</si>
  <si>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</si>
  <si>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</si>
  <si>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</si>
  <si>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</si>
  <si>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</si>
  <si>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</si>
  <si>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</si>
  <si>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</si>
  <si>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</si>
  <si>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</si>
  <si>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</si>
  <si>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</si>
  <si>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</si>
  <si>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</si>
  <si>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</si>
  <si>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</si>
  <si>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</si>
  <si>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</si>
  <si>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</si>
  <si>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</si>
  <si>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</si>
  <si>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</si>
  <si>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</si>
  <si>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</si>
  <si>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</si>
  <si>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</si>
  <si>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</si>
  <si>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</si>
  <si>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</si>
  <si>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</si>
  <si>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</si>
  <si>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</si>
  <si>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</si>
  <si>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</si>
  <si>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</si>
  <si>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</si>
  <si>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</si>
  <si>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</si>
  <si>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</si>
  <si>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</si>
  <si>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</si>
  <si>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</si>
  <si>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</si>
  <si>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</si>
  <si>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</si>
  <si>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</si>
  <si>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</si>
  <si>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</si>
  <si>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</si>
  <si>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</si>
  <si>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Berichtsjahr</t>
  </si>
  <si>
    <t>Amt</t>
  </si>
  <si>
    <t/>
  </si>
  <si>
    <t>Mecklenburgische Seenplatte</t>
  </si>
  <si>
    <t>Neverin</t>
  </si>
  <si>
    <t>2022</t>
  </si>
  <si>
    <t>31.12.2022</t>
  </si>
  <si>
    <t>26.12.2022</t>
  </si>
  <si>
    <t>13.071.157.000</t>
  </si>
  <si>
    <t>Glöde</t>
  </si>
  <si>
    <t>Tino</t>
  </si>
  <si>
    <t>Jahresbericht der Jugendfeuerwehr</t>
  </si>
  <si>
    <t>13.071.000.000</t>
  </si>
  <si>
    <t xml:space="preserve">Jugendfeuerwehr </t>
  </si>
  <si>
    <t>Beseritz</t>
  </si>
  <si>
    <t>Brunn OT Beseritz</t>
  </si>
  <si>
    <t xml:space="preserve">Kreis </t>
  </si>
  <si>
    <t>24.12.2022</t>
  </si>
  <si>
    <t xml:space="preserve">in der Jugendfeuerwehr gibt es </t>
  </si>
  <si>
    <t>07.11.2020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</si>
  <si>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</si>
  <si>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</si>
  <si>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</si>
  <si>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</si>
  <si>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</si>
  <si>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</si>
  <si>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</si>
  <si>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</si>
  <si>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</si>
  <si>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</si>
  <si>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</si>
  <si>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</si>
  <si>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</si>
  <si>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</si>
  <si>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</si>
  <si>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Borde</t>
  </si>
  <si>
    <t>Sebastian</t>
  </si>
  <si>
    <t>12.01.1985</t>
  </si>
  <si>
    <t>23.02.2019</t>
  </si>
  <si>
    <t>17098</t>
  </si>
  <si>
    <t>Friedland OT Schwanbeck</t>
  </si>
  <si>
    <t>Birkenweg 33</t>
  </si>
  <si>
    <t>Formularstand: 18.03.2012</t>
  </si>
  <si>
    <t>Brunn</t>
  </si>
  <si>
    <t>20.12.2022</t>
  </si>
  <si>
    <t>26.07.1991</t>
  </si>
  <si>
    <t>Rohloff</t>
  </si>
  <si>
    <t>Marvin</t>
  </si>
  <si>
    <t>17.06.1995</t>
  </si>
  <si>
    <t>02.03.2022</t>
  </si>
  <si>
    <t>17039</t>
  </si>
  <si>
    <t>Wiesenstraße 1</t>
  </si>
  <si>
    <t>Chemnitz</t>
  </si>
  <si>
    <t>31.12.2010</t>
  </si>
  <si>
    <t>Klützke</t>
  </si>
  <si>
    <t>Mathias</t>
  </si>
  <si>
    <t>13.11.1982</t>
  </si>
  <si>
    <t>Am Storchennest 12</t>
  </si>
  <si>
    <t>Neuenkirchen-Ihlenfeld</t>
  </si>
  <si>
    <t>19.12.2022</t>
  </si>
  <si>
    <t>01.09.2009</t>
  </si>
  <si>
    <t>Sauermann</t>
  </si>
  <si>
    <t>Lena</t>
  </si>
  <si>
    <t>05.07.1997</t>
  </si>
  <si>
    <t>01.01.2017</t>
  </si>
  <si>
    <t>Wiesenstraße 4</t>
  </si>
  <si>
    <t>01.11.1998</t>
  </si>
  <si>
    <t>15.10.1985</t>
  </si>
  <si>
    <t>19.12.2015</t>
  </si>
  <si>
    <t>17034</t>
  </si>
  <si>
    <t>Neubrandenburg</t>
  </si>
  <si>
    <t>Rasgrader Straße 51</t>
  </si>
  <si>
    <t>Roggenhagen</t>
  </si>
  <si>
    <t>01.09.2012</t>
  </si>
  <si>
    <t>Spitzer</t>
  </si>
  <si>
    <t>Candy</t>
  </si>
  <si>
    <t>13.05.1978</t>
  </si>
  <si>
    <t>Brunn OT Roggenhagen</t>
  </si>
  <si>
    <t>Wiesenweg 2</t>
  </si>
  <si>
    <t>Sponholz-Rühlow</t>
  </si>
  <si>
    <t>25.12.2022</t>
  </si>
  <si>
    <t>01.01.1992</t>
  </si>
  <si>
    <t>Milster</t>
  </si>
  <si>
    <t>Frank</t>
  </si>
  <si>
    <t>06.12.1986</t>
  </si>
  <si>
    <t>01.11.2011</t>
  </si>
  <si>
    <t>Sponholz</t>
  </si>
  <si>
    <t>Neubrandenburger Straße 5a</t>
  </si>
  <si>
    <t>Woggersin</t>
  </si>
  <si>
    <t>01.07.2009</t>
  </si>
  <si>
    <t>Bartz</t>
  </si>
  <si>
    <t>Daniel</t>
  </si>
  <si>
    <t>29.09.1978</t>
  </si>
  <si>
    <t>04.01.2019</t>
  </si>
  <si>
    <t>Dorfstraße 2</t>
  </si>
  <si>
    <t>Wulkenzin</t>
  </si>
  <si>
    <t>04.04.1994</t>
  </si>
  <si>
    <t>Bock</t>
  </si>
  <si>
    <t>Michael</t>
  </si>
  <si>
    <t>23.07.1965</t>
  </si>
  <si>
    <t>12.03.2013</t>
  </si>
  <si>
    <t>Alter Damm 34</t>
  </si>
  <si>
    <t xml:space="preserve">      </t>
  </si>
  <si>
    <t>13.071.157.141</t>
  </si>
  <si>
    <t>Staven</t>
  </si>
  <si>
    <t>01.01.2023</t>
  </si>
  <si>
    <t>31.12.1995</t>
  </si>
  <si>
    <t>Doll</t>
  </si>
  <si>
    <t>Jessica</t>
  </si>
  <si>
    <t>15.07.1986</t>
  </si>
  <si>
    <t>17033</t>
  </si>
  <si>
    <t>Robert-Blum-Straße 4a</t>
  </si>
  <si>
    <t>13.071.157.010</t>
  </si>
  <si>
    <t>Blankenhof</t>
  </si>
  <si>
    <t>02.01.2023</t>
  </si>
  <si>
    <t>01.10.2016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</si>
</sst>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189300411522639E-2"/>
          <c:y val="0.14925373134328357"/>
          <c:w val="0.87654320987654322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20</c:v>
                </c:pt>
                <c:pt idx="3">
                  <c:v>19</c:v>
                </c:pt>
                <c:pt idx="4">
                  <c:v>14</c:v>
                </c:pt>
                <c:pt idx="5">
                  <c:v>6</c:v>
                </c:pt>
                <c:pt idx="6">
                  <c:v>24</c:v>
                </c:pt>
                <c:pt idx="7">
                  <c:v>17</c:v>
                </c:pt>
                <c:pt idx="8">
                  <c:v>9</c:v>
                </c:pt>
                <c:pt idx="9">
                  <c:v>17</c:v>
                </c:pt>
                <c:pt idx="10">
                  <c:v>15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B-468F-97EE-5464615C5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5084048"/>
        <c:axId val="1"/>
        <c:axId val="0"/>
      </c:bar3DChart>
      <c:catAx>
        <c:axId val="206508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6508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4925373134328357"/>
          <c:w val="0.88938053097345138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6-4134-9CF0-795A00912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5078848"/>
        <c:axId val="1"/>
        <c:axId val="0"/>
      </c:bar3DChart>
      <c:catAx>
        <c:axId val="206507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1.3274336283185841E-2"/>
              <c:y val="0.20895522388059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65078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339712918660281E-2"/>
          <c:y val="0.14925373134328357"/>
          <c:w val="0.86602870813397126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E-49AF-87D2-C6B9025BF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5079248"/>
        <c:axId val="1"/>
        <c:axId val="0"/>
      </c:bar3DChart>
      <c:catAx>
        <c:axId val="2065079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650792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981075</xdr:colOff>
          <xdr:row>12</xdr:row>
          <xdr:rowOff>76200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76200</xdr:rowOff>
        </xdr:from>
        <xdr:to>
          <xdr:col>8</xdr:col>
          <xdr:colOff>981075</xdr:colOff>
          <xdr:row>2</xdr:row>
          <xdr:rowOff>104775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133350</xdr:rowOff>
        </xdr:from>
        <xdr:to>
          <xdr:col>8</xdr:col>
          <xdr:colOff>981075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428625</xdr:colOff>
          <xdr:row>1</xdr:row>
          <xdr:rowOff>85725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95250</xdr:rowOff>
        </xdr:from>
        <xdr:to>
          <xdr:col>8</xdr:col>
          <xdr:colOff>419100</xdr:colOff>
          <xdr:row>1</xdr:row>
          <xdr:rowOff>85725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319618" cy="63873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162735" cy="63873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495300</xdr:colOff>
          <xdr:row>1</xdr:row>
          <xdr:rowOff>85725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976694" cy="63500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47625</xdr:rowOff>
    </xdr:from>
    <xdr:to>
      <xdr:col>8</xdr:col>
      <xdr:colOff>333375</xdr:colOff>
      <xdr:row>0</xdr:row>
      <xdr:rowOff>209550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00000000-0008-0000-0400-000018A40100}"/>
            </a:ext>
          </a:extLst>
        </xdr:cNvPr>
        <xdr:cNvSpPr txBox="1">
          <a:spLocks noChangeArrowheads="1"/>
        </xdr:cNvSpPr>
      </xdr:nvSpPr>
      <xdr:spPr bwMode="auto">
        <a:xfrm>
          <a:off x="3533775" y="47625"/>
          <a:ext cx="1885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12</xdr:row>
          <xdr:rowOff>76200</xdr:rowOff>
        </xdr:from>
        <xdr:to>
          <xdr:col>10</xdr:col>
          <xdr:colOff>133350</xdr:colOff>
          <xdr:row>14</xdr:row>
          <xdr:rowOff>85725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0</xdr:row>
          <xdr:rowOff>38100</xdr:rowOff>
        </xdr:from>
        <xdr:to>
          <xdr:col>8</xdr:col>
          <xdr:colOff>438150</xdr:colOff>
          <xdr:row>1</xdr:row>
          <xdr:rowOff>28575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47625</xdr:rowOff>
        </xdr:from>
        <xdr:to>
          <xdr:col>8</xdr:col>
          <xdr:colOff>466725</xdr:colOff>
          <xdr:row>1</xdr:row>
          <xdr:rowOff>38100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57150</xdr:rowOff>
        </xdr:from>
        <xdr:to>
          <xdr:col>9</xdr:col>
          <xdr:colOff>28575</xdr:colOff>
          <xdr:row>1</xdr:row>
          <xdr:rowOff>47625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63" t="s">
        <v>122</v>
      </c>
      <c r="B1" s="264"/>
      <c r="C1" s="264"/>
      <c r="D1" s="264"/>
      <c r="E1" s="264"/>
      <c r="F1" s="264"/>
      <c r="G1" s="264"/>
      <c r="H1" s="264"/>
      <c r="I1" s="264"/>
    </row>
    <row r="2" spans="1:9" ht="5.25" customHeight="1" x14ac:dyDescent="0.2">
      <c r="A2" s="127" t="s">
        <v>1152</v>
      </c>
    </row>
    <row r="3" spans="1:9" x14ac:dyDescent="0.2">
      <c r="A3" s="265" t="s">
        <v>136</v>
      </c>
      <c r="B3" s="265"/>
      <c r="C3" s="265"/>
      <c r="D3" s="265"/>
      <c r="E3" s="265"/>
      <c r="F3" s="265"/>
      <c r="G3" s="265"/>
      <c r="H3" s="265"/>
      <c r="I3" s="265"/>
    </row>
    <row r="4" spans="1:9" ht="7.5" customHeight="1" thickBot="1" x14ac:dyDescent="0.25"/>
    <row r="5" spans="1:9" ht="20.25" customHeight="1" thickBot="1" x14ac:dyDescent="0.25">
      <c r="A5" s="128" t="s">
        <v>1153</v>
      </c>
      <c r="B5" s="128"/>
      <c r="C5" s="273" t="s">
        <v>1156</v>
      </c>
      <c r="D5" s="274"/>
      <c r="E5" s="275"/>
      <c r="F5" s="130"/>
      <c r="G5" s="190" t="str">
        <f>RIGHT(A38,10)</f>
        <v>15.02.2014</v>
      </c>
      <c r="H5" s="131" t="s">
        <v>142</v>
      </c>
      <c r="I5" s="132" t="s">
        <v>1157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78" t="s">
        <v>1160</v>
      </c>
      <c r="D7" s="279"/>
      <c r="E7" s="134"/>
      <c r="F7" s="130"/>
      <c r="H7" s="131" t="s">
        <v>141</v>
      </c>
      <c r="I7" s="137" t="s">
        <v>1158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69" t="s">
        <v>111</v>
      </c>
      <c r="D9" s="270"/>
      <c r="E9" s="271"/>
      <c r="F9" s="138"/>
      <c r="H9" s="139" t="s">
        <v>143</v>
      </c>
      <c r="I9" s="142" t="s">
        <v>1159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69" t="s">
        <v>1154</v>
      </c>
      <c r="D11" s="270"/>
      <c r="E11" s="271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72"/>
    </row>
    <row r="13" spans="1:9" ht="13.5" customHeight="1" thickBot="1" x14ac:dyDescent="0.25">
      <c r="A13" s="128" t="s">
        <v>128</v>
      </c>
      <c r="C13" s="269" t="s">
        <v>1155</v>
      </c>
      <c r="D13" s="276"/>
      <c r="E13" s="277"/>
      <c r="F13" s="138"/>
      <c r="G13" s="141"/>
      <c r="H13" s="167"/>
      <c r="I13" s="272"/>
    </row>
    <row r="14" spans="1:9" ht="8.25" customHeight="1" thickBot="1" x14ac:dyDescent="0.25"/>
    <row r="15" spans="1:9" ht="13.5" thickBot="1" x14ac:dyDescent="0.25">
      <c r="A15" s="128" t="s">
        <v>140</v>
      </c>
      <c r="C15" s="260" t="s">
        <v>120</v>
      </c>
      <c r="D15" s="261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9</v>
      </c>
      <c r="E18" s="147">
        <v>10</v>
      </c>
      <c r="F18" s="138"/>
    </row>
    <row r="19" spans="1:9" ht="13.5" thickBot="1" x14ac:dyDescent="0.25">
      <c r="C19" s="143"/>
      <c r="G19" s="131" t="s">
        <v>144</v>
      </c>
      <c r="H19" s="267" t="s">
        <v>1154</v>
      </c>
      <c r="I19" s="268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55" t="s">
        <v>1154</v>
      </c>
      <c r="I21" s="25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66" t="s">
        <v>1161</v>
      </c>
      <c r="C23" s="266"/>
      <c r="D23" s="131" t="s">
        <v>57</v>
      </c>
      <c r="E23" s="253" t="s">
        <v>1162</v>
      </c>
      <c r="F23" s="253"/>
      <c r="G23" s="253"/>
      <c r="H23" s="131" t="s">
        <v>58</v>
      </c>
      <c r="I23" s="149" t="s">
        <v>1154</v>
      </c>
    </row>
    <row r="24" spans="1:9" s="150" customFormat="1" ht="15" customHeight="1" thickBot="1" x14ac:dyDescent="0.25">
      <c r="A24" s="131" t="s">
        <v>59</v>
      </c>
      <c r="B24" s="262" t="s">
        <v>1154</v>
      </c>
      <c r="C24" s="262"/>
      <c r="D24" s="131" t="s">
        <v>60</v>
      </c>
      <c r="E24" s="254" t="s">
        <v>1154</v>
      </c>
      <c r="F24" s="254"/>
      <c r="G24" s="254"/>
      <c r="H24" s="151" t="str">
        <f>C15</f>
        <v>GJFW seit:</v>
      </c>
      <c r="I24" s="152" t="s">
        <v>1154</v>
      </c>
    </row>
    <row r="25" spans="1:9" s="150" customFormat="1" ht="15" customHeight="1" thickBot="1" x14ac:dyDescent="0.25">
      <c r="A25" s="131" t="s">
        <v>62</v>
      </c>
      <c r="B25" s="153" t="s">
        <v>1154</v>
      </c>
      <c r="C25" s="253" t="s">
        <v>1154</v>
      </c>
      <c r="D25" s="253"/>
      <c r="E25" s="254" t="s">
        <v>1254</v>
      </c>
      <c r="F25" s="254"/>
      <c r="G25" s="254"/>
      <c r="H25" s="131" t="s">
        <v>63</v>
      </c>
      <c r="I25" s="152" t="s">
        <v>1154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1154</v>
      </c>
    </row>
    <row r="27" spans="1:9" ht="3.75" customHeight="1" thickBot="1" x14ac:dyDescent="0.25"/>
    <row r="28" spans="1:9" x14ac:dyDescent="0.2">
      <c r="A28" s="250" t="s">
        <v>163</v>
      </c>
      <c r="B28" s="251"/>
      <c r="C28" s="251"/>
      <c r="D28" s="251"/>
      <c r="E28" s="251"/>
      <c r="F28" s="251"/>
      <c r="G28" s="251"/>
      <c r="H28" s="251"/>
      <c r="I28" s="252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57" t="s">
        <v>161</v>
      </c>
      <c r="B30" s="258"/>
      <c r="C30" s="258"/>
      <c r="D30" s="258"/>
      <c r="E30" s="258"/>
      <c r="F30" s="258"/>
      <c r="G30" s="258"/>
      <c r="H30" s="258"/>
      <c r="I30" s="25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47" t="s">
        <v>162</v>
      </c>
      <c r="B32" s="248"/>
      <c r="C32" s="248"/>
      <c r="D32" s="248"/>
      <c r="E32" s="248"/>
      <c r="F32" s="248"/>
      <c r="G32" s="248"/>
      <c r="H32" s="248"/>
      <c r="I32" s="249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kZ+hpajVZYmWGxhywj2KaUnVTafrKWtE7XyVdHnbHV6Mz7EDIWs/CfY1PMRHQz61HUnZy+UtX6mS+1kXEkbqvw==" saltValue="jZmiD1te9NrdJ6dN40i94Q==" spinCount="100000" sheet="1" objects="1" scenarios="1" selectLockedCells="1" selectUnlockedCells="1"/>
  <mergeCells count="20"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  <mergeCell ref="A32:I32"/>
    <mergeCell ref="A28:I28"/>
    <mergeCell ref="C25:D25"/>
    <mergeCell ref="E25:G25"/>
    <mergeCell ref="H21:I21"/>
    <mergeCell ref="E23:G23"/>
    <mergeCell ref="A30:I30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981075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76200</xdr:rowOff>
                  </from>
                  <to>
                    <xdr:col>8</xdr:col>
                    <xdr:colOff>981075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133350</xdr:rowOff>
                  </from>
                  <to>
                    <xdr:col>8</xdr:col>
                    <xdr:colOff>981075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topLeftCell="A49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7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1231</v>
      </c>
      <c r="C4" s="100"/>
      <c r="D4" s="100"/>
      <c r="E4" s="21"/>
      <c r="G4" s="101"/>
      <c r="H4" s="214" t="s">
        <v>69</v>
      </c>
      <c r="I4" s="21"/>
      <c r="J4" s="21"/>
      <c r="K4" s="100" t="s">
        <v>1231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1232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1233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6</v>
      </c>
      <c r="C15" s="110">
        <v>3</v>
      </c>
      <c r="D15" s="194">
        <v>9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4</v>
      </c>
      <c r="C17" s="110">
        <v>3</v>
      </c>
      <c r="D17" s="194">
        <v>7</v>
      </c>
      <c r="E17" s="21"/>
      <c r="F17" s="110">
        <v>7</v>
      </c>
      <c r="G17" s="75">
        <v>2</v>
      </c>
      <c r="H17" s="75">
        <v>0</v>
      </c>
      <c r="I17" s="75">
        <v>2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0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1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10</v>
      </c>
      <c r="C20" s="194">
        <v>6</v>
      </c>
      <c r="D20" s="194">
        <v>16</v>
      </c>
      <c r="E20" s="21"/>
      <c r="F20" s="110">
        <v>10</v>
      </c>
      <c r="G20" s="75">
        <v>0</v>
      </c>
      <c r="H20" s="75">
        <v>1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4</v>
      </c>
      <c r="H21" s="75">
        <v>3</v>
      </c>
      <c r="I21" s="75">
        <v>7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1</v>
      </c>
      <c r="C22" s="110">
        <v>0</v>
      </c>
      <c r="D22" s="194">
        <v>1</v>
      </c>
      <c r="E22" s="21"/>
      <c r="F22" s="110">
        <v>12</v>
      </c>
      <c r="G22" s="75">
        <v>2</v>
      </c>
      <c r="H22" s="75">
        <v>1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1175</v>
      </c>
      <c r="B26" s="194">
        <v>9</v>
      </c>
      <c r="C26" s="194">
        <v>6</v>
      </c>
      <c r="D26" s="194">
        <v>15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9</v>
      </c>
      <c r="H31" s="72">
        <v>6</v>
      </c>
      <c r="I31" s="72">
        <v>15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15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5</v>
      </c>
      <c r="C53" s="105" t="s">
        <v>37</v>
      </c>
      <c r="D53" s="46"/>
      <c r="E53" s="46"/>
      <c r="G53" s="121"/>
      <c r="H53" s="193">
        <v>15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1</v>
      </c>
      <c r="D61" s="110">
        <v>1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</v>
      </c>
      <c r="D64" s="194">
        <v>1</v>
      </c>
      <c r="E64" s="52"/>
      <c r="G64" s="194">
        <v>0</v>
      </c>
      <c r="H64" s="194">
        <v>0</v>
      </c>
      <c r="I64" s="194">
        <v>0</v>
      </c>
      <c r="J64" s="46"/>
      <c r="L64" s="194">
        <v>2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8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33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1234</v>
      </c>
      <c r="C76" s="170"/>
      <c r="D76" s="170"/>
      <c r="E76" s="46"/>
      <c r="F76" s="25" t="s">
        <v>57</v>
      </c>
      <c r="G76" s="171" t="s">
        <v>1235</v>
      </c>
      <c r="H76" s="171"/>
      <c r="I76" s="171"/>
      <c r="J76" s="46"/>
      <c r="K76" s="25" t="s">
        <v>58</v>
      </c>
      <c r="L76" s="170" t="s">
        <v>1236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158</v>
      </c>
      <c r="H77" s="173"/>
      <c r="I77" s="173"/>
      <c r="J77" s="46"/>
      <c r="K77" s="125" t="s">
        <v>61</v>
      </c>
      <c r="L77" s="204" t="s">
        <v>1237</v>
      </c>
      <c r="M77" s="204"/>
    </row>
    <row r="78" spans="1:13" ht="10.9" customHeight="1" thickBot="1" x14ac:dyDescent="0.25">
      <c r="A78" s="25" t="s">
        <v>62</v>
      </c>
      <c r="B78" s="173" t="s">
        <v>1202</v>
      </c>
      <c r="C78" s="174" t="s">
        <v>1238</v>
      </c>
      <c r="D78" s="174"/>
      <c r="E78" s="49"/>
      <c r="F78" s="173"/>
      <c r="G78" s="173" t="s">
        <v>1239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UXVbAbZKgYYS0bYUtv9D7amsbW25+3tqy7KZdkR0k4PO4cZtTSkHb8HZ2kLsxlRCY8TEJaYBeydRW+oXGJdeCQ==" saltValue="gM0IvjKbonXmCt6sneniPQ==" spinCount="100000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8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1255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1256</v>
      </c>
      <c r="C4" s="100"/>
      <c r="D4" s="100"/>
      <c r="E4" s="21"/>
      <c r="G4" s="101"/>
      <c r="H4" s="214" t="s">
        <v>69</v>
      </c>
      <c r="I4" s="21"/>
      <c r="J4" s="21"/>
      <c r="K4" s="100" t="s">
        <v>1256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1257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1258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0</v>
      </c>
      <c r="M10" s="72">
        <v>0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0</v>
      </c>
      <c r="C15" s="110">
        <v>0</v>
      </c>
      <c r="D15" s="194"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0</v>
      </c>
      <c r="C20" s="194">
        <v>0</v>
      </c>
      <c r="D20" s="194"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1175</v>
      </c>
      <c r="B26" s="194">
        <v>0</v>
      </c>
      <c r="C26" s="194">
        <v>0</v>
      </c>
      <c r="D26" s="194"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0</v>
      </c>
      <c r="H31" s="72">
        <v>0</v>
      </c>
      <c r="I31" s="72"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4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22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1259</v>
      </c>
      <c r="C76" s="170"/>
      <c r="D76" s="170"/>
      <c r="E76" s="46"/>
      <c r="F76" s="25" t="s">
        <v>57</v>
      </c>
      <c r="G76" s="171" t="s">
        <v>1260</v>
      </c>
      <c r="H76" s="171"/>
      <c r="I76" s="171"/>
      <c r="J76" s="46"/>
      <c r="K76" s="25" t="s">
        <v>58</v>
      </c>
      <c r="L76" s="170" t="s">
        <v>1261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1041</v>
      </c>
      <c r="H77" s="173"/>
      <c r="I77" s="173"/>
      <c r="J77" s="46"/>
      <c r="K77" s="125" t="s">
        <v>61</v>
      </c>
      <c r="L77" s="204" t="s">
        <v>1158</v>
      </c>
      <c r="M77" s="204"/>
    </row>
    <row r="78" spans="1:13" ht="10.9" customHeight="1" thickBot="1" x14ac:dyDescent="0.25">
      <c r="A78" s="25" t="s">
        <v>62</v>
      </c>
      <c r="B78" s="173" t="s">
        <v>1262</v>
      </c>
      <c r="C78" s="174" t="s">
        <v>1222</v>
      </c>
      <c r="D78" s="174"/>
      <c r="E78" s="49"/>
      <c r="F78" s="173"/>
      <c r="G78" s="173" t="s">
        <v>1263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RrhvqHvVtPJVJrAmgiRQfd++yqt1nyMNLFBVcplyC6mY+YFI829l4g4VEJ3c8T99PnOYNCYi23ipvfSWQ/2ZrA==" saltValue="61rtJwTAGpM9+VUhCJUsfw==" spinCount="100000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topLeftCell="A55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9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1240</v>
      </c>
      <c r="C4" s="100"/>
      <c r="D4" s="100"/>
      <c r="E4" s="21"/>
      <c r="G4" s="101"/>
      <c r="H4" s="214" t="s">
        <v>69</v>
      </c>
      <c r="I4" s="21"/>
      <c r="J4" s="21"/>
      <c r="K4" s="100" t="s">
        <v>1240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1196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1241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9</v>
      </c>
      <c r="C15" s="110">
        <v>9</v>
      </c>
      <c r="D15" s="194">
        <v>18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2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1</v>
      </c>
      <c r="H16" s="75">
        <v>0</v>
      </c>
      <c r="I16" s="75">
        <v>1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3</v>
      </c>
      <c r="C17" s="110">
        <v>0</v>
      </c>
      <c r="D17" s="194">
        <v>3</v>
      </c>
      <c r="E17" s="21"/>
      <c r="F17" s="110">
        <v>7</v>
      </c>
      <c r="G17" s="75">
        <v>2</v>
      </c>
      <c r="H17" s="75">
        <v>1</v>
      </c>
      <c r="I17" s="75">
        <v>3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0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12</v>
      </c>
      <c r="C20" s="194">
        <v>9</v>
      </c>
      <c r="D20" s="194">
        <v>21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3</v>
      </c>
      <c r="H21" s="75">
        <v>2</v>
      </c>
      <c r="I21" s="75">
        <v>5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1</v>
      </c>
      <c r="I23" s="75">
        <v>1</v>
      </c>
      <c r="J23" s="46"/>
      <c r="L23" s="78" t="s">
        <v>24</v>
      </c>
      <c r="M23" s="72">
        <v>2</v>
      </c>
    </row>
    <row r="24" spans="1:13" ht="10.9" customHeight="1" x14ac:dyDescent="0.2">
      <c r="A24" s="90" t="s">
        <v>18</v>
      </c>
      <c r="B24" s="110">
        <v>0</v>
      </c>
      <c r="C24" s="110">
        <v>2</v>
      </c>
      <c r="D24" s="194">
        <v>2</v>
      </c>
      <c r="E24" s="21"/>
      <c r="F24" s="110">
        <v>14</v>
      </c>
      <c r="G24" s="75">
        <v>1</v>
      </c>
      <c r="H24" s="75">
        <v>1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3</v>
      </c>
      <c r="H25" s="75">
        <v>1</v>
      </c>
      <c r="I25" s="75">
        <v>4</v>
      </c>
      <c r="J25" s="46"/>
    </row>
    <row r="26" spans="1:13" ht="10.9" customHeight="1" x14ac:dyDescent="0.2">
      <c r="A26" s="213" t="s">
        <v>1175</v>
      </c>
      <c r="B26" s="194">
        <v>12</v>
      </c>
      <c r="C26" s="194">
        <v>7</v>
      </c>
      <c r="D26" s="194">
        <v>19</v>
      </c>
      <c r="E26" s="21"/>
      <c r="F26" s="15">
        <v>16</v>
      </c>
      <c r="G26" s="2">
        <v>0</v>
      </c>
      <c r="H26" s="2">
        <v>1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12</v>
      </c>
      <c r="H31" s="72">
        <v>7</v>
      </c>
      <c r="I31" s="72">
        <v>19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1</v>
      </c>
      <c r="M40" s="75">
        <v>0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1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1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62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5</v>
      </c>
      <c r="C53" s="105" t="s">
        <v>37</v>
      </c>
      <c r="D53" s="46"/>
      <c r="E53" s="46"/>
      <c r="G53" s="121"/>
      <c r="H53" s="193">
        <v>44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45</v>
      </c>
      <c r="D61" s="110">
        <v>16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40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45</v>
      </c>
      <c r="D64" s="194">
        <v>16</v>
      </c>
      <c r="E64" s="52"/>
      <c r="G64" s="194">
        <v>40</v>
      </c>
      <c r="H64" s="194">
        <v>0</v>
      </c>
      <c r="I64" s="194">
        <v>0</v>
      </c>
      <c r="J64" s="46"/>
      <c r="L64" s="194">
        <v>101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4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5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23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1242</v>
      </c>
      <c r="C76" s="170"/>
      <c r="D76" s="170"/>
      <c r="E76" s="46"/>
      <c r="F76" s="25" t="s">
        <v>57</v>
      </c>
      <c r="G76" s="171" t="s">
        <v>1243</v>
      </c>
      <c r="H76" s="171"/>
      <c r="I76" s="171"/>
      <c r="J76" s="46"/>
      <c r="K76" s="25" t="s">
        <v>58</v>
      </c>
      <c r="L76" s="170" t="s">
        <v>1244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1245</v>
      </c>
      <c r="M77" s="204"/>
    </row>
    <row r="78" spans="1:13" ht="10.9" customHeight="1" thickBot="1" x14ac:dyDescent="0.25">
      <c r="A78" s="25" t="s">
        <v>62</v>
      </c>
      <c r="B78" s="173" t="s">
        <v>1202</v>
      </c>
      <c r="C78" s="174" t="s">
        <v>1240</v>
      </c>
      <c r="D78" s="174"/>
      <c r="E78" s="49"/>
      <c r="F78" s="173"/>
      <c r="G78" s="173" t="s">
        <v>1246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rLedK2EO8bFy0F29Xtf2WIuCGjC/AuZKQQRGxyFhz/tnKAxdYT5x0PVvWD0C9mpZjv0X6OiD1ssCBPXuoAK8oA==" saltValue="+ec3qujaxBcaBrF65VbuZQ==" spinCount="100000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10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1247</v>
      </c>
      <c r="C4" s="100"/>
      <c r="D4" s="100"/>
      <c r="E4" s="21"/>
      <c r="G4" s="101"/>
      <c r="H4" s="214" t="s">
        <v>69</v>
      </c>
      <c r="I4" s="21"/>
      <c r="J4" s="21"/>
      <c r="K4" s="100" t="s">
        <v>1247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1211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1248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10</v>
      </c>
      <c r="C15" s="110">
        <v>6</v>
      </c>
      <c r="D15" s="194">
        <v>16</v>
      </c>
      <c r="E15" s="21"/>
      <c r="F15" s="89" t="s">
        <v>1131</v>
      </c>
      <c r="G15" s="75">
        <v>0</v>
      </c>
      <c r="H15" s="75">
        <v>1</v>
      </c>
      <c r="I15" s="75">
        <v>1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1</v>
      </c>
      <c r="H16" s="75">
        <v>0</v>
      </c>
      <c r="I16" s="75">
        <v>1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7</v>
      </c>
      <c r="C17" s="110">
        <v>6</v>
      </c>
      <c r="D17" s="194">
        <v>13</v>
      </c>
      <c r="E17" s="21"/>
      <c r="F17" s="110">
        <v>7</v>
      </c>
      <c r="G17" s="75">
        <v>4</v>
      </c>
      <c r="H17" s="75">
        <v>2</v>
      </c>
      <c r="I17" s="75">
        <v>6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1</v>
      </c>
      <c r="C18" s="194">
        <v>0</v>
      </c>
      <c r="D18" s="194">
        <v>1</v>
      </c>
      <c r="E18" s="21"/>
      <c r="F18" s="110">
        <v>8</v>
      </c>
      <c r="G18" s="75">
        <v>2</v>
      </c>
      <c r="H18" s="75">
        <v>0</v>
      </c>
      <c r="I18" s="75">
        <v>2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2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18</v>
      </c>
      <c r="C20" s="194">
        <v>12</v>
      </c>
      <c r="D20" s="194">
        <v>30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3</v>
      </c>
      <c r="H21" s="75">
        <v>2</v>
      </c>
      <c r="I21" s="75">
        <v>5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3</v>
      </c>
      <c r="C22" s="110">
        <v>0</v>
      </c>
      <c r="D22" s="194">
        <v>3</v>
      </c>
      <c r="E22" s="21"/>
      <c r="F22" s="110">
        <v>12</v>
      </c>
      <c r="G22" s="75">
        <v>2</v>
      </c>
      <c r="H22" s="75">
        <v>1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1</v>
      </c>
      <c r="H24" s="75">
        <v>2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2</v>
      </c>
      <c r="I25" s="75">
        <v>3</v>
      </c>
      <c r="J25" s="46"/>
    </row>
    <row r="26" spans="1:13" ht="10.9" customHeight="1" x14ac:dyDescent="0.2">
      <c r="A26" s="213" t="s">
        <v>1175</v>
      </c>
      <c r="B26" s="194">
        <v>15</v>
      </c>
      <c r="C26" s="194">
        <v>12</v>
      </c>
      <c r="D26" s="194">
        <v>27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15</v>
      </c>
      <c r="H31" s="72">
        <v>12</v>
      </c>
      <c r="I31" s="72">
        <v>27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1</v>
      </c>
      <c r="D36" s="75">
        <v>0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1</v>
      </c>
      <c r="M43" s="75">
        <v>0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70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7</v>
      </c>
      <c r="C53" s="105" t="s">
        <v>37</v>
      </c>
      <c r="D53" s="46"/>
      <c r="E53" s="46"/>
      <c r="G53" s="121"/>
      <c r="H53" s="193">
        <v>85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250</v>
      </c>
      <c r="D61" s="110">
        <v>24</v>
      </c>
      <c r="E61" s="52"/>
      <c r="G61" s="110">
        <v>15</v>
      </c>
      <c r="H61" s="110">
        <v>0</v>
      </c>
      <c r="I61" s="110">
        <v>5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60</v>
      </c>
      <c r="D62" s="110">
        <v>50</v>
      </c>
      <c r="E62" s="52"/>
      <c r="G62" s="110">
        <v>25</v>
      </c>
      <c r="H62" s="110">
        <v>0</v>
      </c>
      <c r="I62" s="110">
        <v>10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25</v>
      </c>
      <c r="D63" s="110">
        <v>0</v>
      </c>
      <c r="E63" s="52"/>
      <c r="G63" s="110">
        <v>10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335</v>
      </c>
      <c r="D64" s="194">
        <v>74</v>
      </c>
      <c r="E64" s="52"/>
      <c r="G64" s="194">
        <v>50</v>
      </c>
      <c r="H64" s="194">
        <v>0</v>
      </c>
      <c r="I64" s="194">
        <v>15</v>
      </c>
      <c r="J64" s="46"/>
      <c r="L64" s="194">
        <v>474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0</v>
      </c>
      <c r="H68" s="75">
        <v>1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6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9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36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1249</v>
      </c>
      <c r="C76" s="170"/>
      <c r="D76" s="170"/>
      <c r="E76" s="46"/>
      <c r="F76" s="25" t="s">
        <v>57</v>
      </c>
      <c r="G76" s="171" t="s">
        <v>1250</v>
      </c>
      <c r="H76" s="171"/>
      <c r="I76" s="171"/>
      <c r="J76" s="46"/>
      <c r="K76" s="25" t="s">
        <v>58</v>
      </c>
      <c r="L76" s="170" t="s">
        <v>1251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1252</v>
      </c>
      <c r="M77" s="204"/>
    </row>
    <row r="78" spans="1:13" ht="10.9" customHeight="1" thickBot="1" x14ac:dyDescent="0.25">
      <c r="A78" s="25" t="s">
        <v>62</v>
      </c>
      <c r="B78" s="173" t="s">
        <v>1202</v>
      </c>
      <c r="C78" s="174" t="s">
        <v>1247</v>
      </c>
      <c r="D78" s="174"/>
      <c r="E78" s="49"/>
      <c r="F78" s="173"/>
      <c r="G78" s="173" t="s">
        <v>1253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EWcFE8wcrLD+faq4vK0ZmXgNyfLC6RKXnqYGOLNpZnOHi9VGE442M/rZoLaEjcHwRhhBtbbiQ3hlSRjDwRZTCg==" saltValue="AJSnqv/MdNEpGbyOhsZUOA==" spinCount="100000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428625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95250</xdr:rowOff>
                  </from>
                  <to>
                    <xdr:col>8</xdr:col>
                    <xdr:colOff>419100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tabSelected="1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13.071.157.000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Amt</v>
      </c>
      <c r="B6" s="195" t="str">
        <f>liesmich!$C$5</f>
        <v>Neverin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9</v>
      </c>
      <c r="C10" s="72">
        <f>liesmich!$E$18</f>
        <v>10</v>
      </c>
      <c r="D10" s="73" t="s">
        <v>1089</v>
      </c>
      <c r="E10" s="46"/>
      <c r="K10" s="74" t="s">
        <v>1149</v>
      </c>
      <c r="L10" s="75">
        <f>SUM('Beseritz:x30'!L10)</f>
        <v>9</v>
      </c>
      <c r="M10" s="75">
        <f>SUM('Beseritz:x30'!M10)</f>
        <v>9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SUM('Beseritz:x30'!L11)</f>
        <v>0</v>
      </c>
      <c r="M11" s="75">
        <f>SUM('Beseritz:x30'!M11)</f>
        <v>0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SUM('Beseritz:x30'!B15)</f>
        <v>68</v>
      </c>
      <c r="C15" s="72">
        <f>SUM('Beseritz:x30'!C15)</f>
        <v>64</v>
      </c>
      <c r="D15" s="194">
        <f>SUM(B15:C15)</f>
        <v>132</v>
      </c>
      <c r="E15" s="21"/>
      <c r="F15" s="89" t="s">
        <v>1131</v>
      </c>
      <c r="G15" s="75">
        <f>SUM('Beseritz:x30'!G15)</f>
        <v>0</v>
      </c>
      <c r="H15" s="75">
        <f>SUM('Beseritz:x30'!H15)</f>
        <v>1</v>
      </c>
      <c r="I15" s="75">
        <f>SUM(G15:H15)</f>
        <v>1</v>
      </c>
      <c r="J15" s="46"/>
      <c r="K15" s="227"/>
      <c r="L15" s="238" t="s">
        <v>15</v>
      </c>
      <c r="M15" s="241">
        <f>SUM('Beseritz:x30'!M15)</f>
        <v>5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SUM('Beseritz:x30'!G16)</f>
        <v>2</v>
      </c>
      <c r="H16" s="75">
        <f>SUM('Beseritz:x30'!H16)</f>
        <v>0</v>
      </c>
      <c r="I16" s="75">
        <f t="shared" ref="I16:I29" si="0">SUM(G16:H16)</f>
        <v>2</v>
      </c>
      <c r="J16" s="46"/>
      <c r="K16" s="227"/>
      <c r="L16" s="238" t="s">
        <v>75</v>
      </c>
      <c r="M16" s="241">
        <f>SUM('Beseritz:x30'!M16)</f>
        <v>2</v>
      </c>
    </row>
    <row r="17" spans="1:13" ht="10.5" customHeight="1" x14ac:dyDescent="0.2">
      <c r="A17" s="90" t="s">
        <v>78</v>
      </c>
      <c r="B17" s="72">
        <f>SUM('Beseritz:x30'!B17)</f>
        <v>22</v>
      </c>
      <c r="C17" s="72">
        <f>SUM('Beseritz:x30'!C17)</f>
        <v>9</v>
      </c>
      <c r="D17" s="194">
        <f>SUM(B17:C17)</f>
        <v>31</v>
      </c>
      <c r="E17" s="21"/>
      <c r="F17" s="110">
        <v>7</v>
      </c>
      <c r="G17" s="75">
        <f>SUM('Beseritz:x30'!G17)</f>
        <v>14</v>
      </c>
      <c r="H17" s="75">
        <f>SUM('Beseritz:x30'!H17)</f>
        <v>6</v>
      </c>
      <c r="I17" s="75">
        <f t="shared" si="0"/>
        <v>20</v>
      </c>
      <c r="J17" s="46"/>
      <c r="K17" s="227"/>
      <c r="L17" s="238" t="s">
        <v>17</v>
      </c>
      <c r="M17" s="241">
        <f>SUM('Beseritz:x30'!M17)</f>
        <v>0</v>
      </c>
    </row>
    <row r="18" spans="1:13" ht="10.5" customHeight="1" x14ac:dyDescent="0.2">
      <c r="A18" s="121" t="s">
        <v>79</v>
      </c>
      <c r="B18" s="72">
        <f>SUM('Beseritz:x30'!B18)</f>
        <v>1</v>
      </c>
      <c r="C18" s="72">
        <f>SUM('Beseritz:x30'!C18)</f>
        <v>4</v>
      </c>
      <c r="D18" s="194">
        <f>SUM(B18:C18)</f>
        <v>5</v>
      </c>
      <c r="E18" s="21"/>
      <c r="F18" s="110">
        <v>8</v>
      </c>
      <c r="G18" s="75">
        <f>SUM('Beseritz:x30'!G18)</f>
        <v>11</v>
      </c>
      <c r="H18" s="75">
        <f>SUM('Beseritz:x30'!H18)</f>
        <v>8</v>
      </c>
      <c r="I18" s="75">
        <f t="shared" si="0"/>
        <v>19</v>
      </c>
      <c r="J18" s="46"/>
      <c r="K18" s="227"/>
      <c r="L18" s="238" t="s">
        <v>19</v>
      </c>
      <c r="M18" s="241">
        <f>SUM('Beseritz:x30'!M18)</f>
        <v>2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SUM('Beseritz:x30'!G19)</f>
        <v>10</v>
      </c>
      <c r="H19" s="75">
        <f>SUM('Beseritz:x30'!H19)</f>
        <v>4</v>
      </c>
      <c r="I19" s="75">
        <f t="shared" si="0"/>
        <v>14</v>
      </c>
      <c r="J19" s="46"/>
      <c r="K19" s="227"/>
      <c r="L19" s="238" t="s">
        <v>20</v>
      </c>
      <c r="M19" s="241">
        <f>SUM('Beseritz:x30'!M19)</f>
        <v>3</v>
      </c>
    </row>
    <row r="20" spans="1:13" ht="10.5" customHeight="1" x14ac:dyDescent="0.2">
      <c r="A20" s="90" t="s">
        <v>13</v>
      </c>
      <c r="B20" s="72">
        <f>SUM(B15+B17+B18)</f>
        <v>91</v>
      </c>
      <c r="C20" s="72">
        <f>SUM(C15+C17+C18)</f>
        <v>77</v>
      </c>
      <c r="D20" s="194">
        <f>SUM(D15:D18)</f>
        <v>168</v>
      </c>
      <c r="E20" s="21"/>
      <c r="F20" s="110">
        <v>10</v>
      </c>
      <c r="G20" s="75">
        <f>SUM('Beseritz:x30'!G20)</f>
        <v>2</v>
      </c>
      <c r="H20" s="75">
        <f>SUM('Beseritz:x30'!H20)</f>
        <v>4</v>
      </c>
      <c r="I20" s="75">
        <f t="shared" si="0"/>
        <v>6</v>
      </c>
      <c r="J20" s="46"/>
      <c r="K20" s="227"/>
      <c r="L20" s="238" t="s">
        <v>22</v>
      </c>
      <c r="M20" s="241">
        <f>SUM('Beseritz:x30'!M20)</f>
        <v>0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SUM('Beseritz:x30'!G21)</f>
        <v>14</v>
      </c>
      <c r="H21" s="75">
        <f>SUM('Beseritz:x30'!H21)</f>
        <v>10</v>
      </c>
      <c r="I21" s="75">
        <f t="shared" si="0"/>
        <v>24</v>
      </c>
      <c r="J21" s="46"/>
      <c r="K21" s="227"/>
      <c r="L21" s="239" t="s">
        <v>80</v>
      </c>
      <c r="M21" s="241">
        <f>SUM('Beseritz:x30'!M21)</f>
        <v>0</v>
      </c>
    </row>
    <row r="22" spans="1:13" ht="10.5" customHeight="1" x14ac:dyDescent="0.2">
      <c r="A22" s="90" t="s">
        <v>16</v>
      </c>
      <c r="B22" s="72">
        <f>SUM('Beseritz:x30'!B22)</f>
        <v>7</v>
      </c>
      <c r="C22" s="72">
        <f>SUM('Beseritz:x30'!C22)</f>
        <v>1</v>
      </c>
      <c r="D22" s="194">
        <f>SUM(B22:C22)</f>
        <v>8</v>
      </c>
      <c r="E22" s="21"/>
      <c r="F22" s="110">
        <v>12</v>
      </c>
      <c r="G22" s="75">
        <f>SUM('Beseritz:x30'!G22)</f>
        <v>10</v>
      </c>
      <c r="H22" s="75">
        <f>SUM('Beseritz:x30'!H22)</f>
        <v>7</v>
      </c>
      <c r="I22" s="75">
        <f t="shared" si="0"/>
        <v>17</v>
      </c>
      <c r="J22" s="46"/>
      <c r="K22" s="227"/>
      <c r="L22" s="238" t="s">
        <v>23</v>
      </c>
      <c r="M22" s="241">
        <f>SUM('Beseritz:x30'!M22)</f>
        <v>0</v>
      </c>
    </row>
    <row r="23" spans="1:13" ht="10.5" customHeight="1" x14ac:dyDescent="0.2">
      <c r="A23" s="120" t="s">
        <v>1135</v>
      </c>
      <c r="B23" s="72">
        <f>SUM('Beseritz:x30'!B23)</f>
        <v>0</v>
      </c>
      <c r="C23" s="72">
        <f>SUM('Beseritz:x30'!C23)</f>
        <v>0</v>
      </c>
      <c r="D23" s="194">
        <f>SUM(B23:C23)</f>
        <v>0</v>
      </c>
      <c r="E23" s="21"/>
      <c r="F23" s="110">
        <v>13</v>
      </c>
      <c r="G23" s="75">
        <f>SUM('Beseritz:x30'!G23)</f>
        <v>4</v>
      </c>
      <c r="H23" s="75">
        <f>SUM('Beseritz:x30'!H23)</f>
        <v>5</v>
      </c>
      <c r="I23" s="75">
        <f t="shared" si="0"/>
        <v>9</v>
      </c>
      <c r="J23" s="46"/>
      <c r="K23" s="227"/>
      <c r="L23" s="240" t="s">
        <v>24</v>
      </c>
      <c r="M23" s="242">
        <f>SUM(M15:M22)</f>
        <v>12</v>
      </c>
    </row>
    <row r="24" spans="1:13" ht="10.5" customHeight="1" x14ac:dyDescent="0.2">
      <c r="A24" s="90" t="s">
        <v>18</v>
      </c>
      <c r="B24" s="72">
        <f>SUM('Beseritz:x30'!B24)</f>
        <v>3</v>
      </c>
      <c r="C24" s="72">
        <f>SUM('Beseritz:x30'!C24)</f>
        <v>9</v>
      </c>
      <c r="D24" s="194">
        <f>SUM(B24:C24)</f>
        <v>12</v>
      </c>
      <c r="E24" s="21"/>
      <c r="F24" s="110">
        <v>14</v>
      </c>
      <c r="G24" s="75">
        <f>SUM('Beseritz:x30'!G24)</f>
        <v>7</v>
      </c>
      <c r="H24" s="75">
        <f>SUM('Beseritz:x30'!H24)</f>
        <v>10</v>
      </c>
      <c r="I24" s="75">
        <f t="shared" si="0"/>
        <v>17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SUM('Beseritz:x30'!G25)</f>
        <v>5</v>
      </c>
      <c r="H25" s="75">
        <f>SUM('Beseritz:x30'!H25)</f>
        <v>10</v>
      </c>
      <c r="I25" s="75">
        <f t="shared" si="0"/>
        <v>15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81</v>
      </c>
      <c r="C26" s="72">
        <f>SUM(C20-C22-C24)</f>
        <v>67</v>
      </c>
      <c r="D26" s="194">
        <f>SUM(D20-D22-D24)</f>
        <v>148</v>
      </c>
      <c r="E26" s="21"/>
      <c r="F26" s="89">
        <v>16</v>
      </c>
      <c r="G26" s="75">
        <f>SUM('Beseritz:x30'!G26)</f>
        <v>2</v>
      </c>
      <c r="H26" s="75">
        <f>SUM('Beseritz:x30'!H26)</f>
        <v>2</v>
      </c>
      <c r="I26" s="75">
        <f>SUM(G26:H26)</f>
        <v>4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SUM('Beseritz:x30'!G27)</f>
        <v>0</v>
      </c>
      <c r="H27" s="75">
        <f>SUM('Beseritz:x30'!H27)</f>
        <v>0</v>
      </c>
      <c r="I27" s="75">
        <f t="shared" si="0"/>
        <v>0</v>
      </c>
      <c r="J27" s="46"/>
    </row>
    <row r="28" spans="1:13" ht="10.5" customHeight="1" x14ac:dyDescent="0.2">
      <c r="A28" s="226" t="s">
        <v>1148</v>
      </c>
      <c r="B28" s="75">
        <f>SUM('Beseritz:x30'!B28)</f>
        <v>0</v>
      </c>
      <c r="C28" s="246"/>
      <c r="D28" s="205"/>
      <c r="E28" s="21"/>
      <c r="F28" s="89">
        <v>18</v>
      </c>
      <c r="G28" s="75">
        <f>SUM('Beseritz:x30'!G28)</f>
        <v>0</v>
      </c>
      <c r="H28" s="75">
        <f>SUM('Beseritz:x30'!H28)</f>
        <v>0</v>
      </c>
      <c r="I28" s="75">
        <f t="shared" si="0"/>
        <v>0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SUM('Beseritz:x30'!G29)</f>
        <v>0</v>
      </c>
      <c r="H29" s="75">
        <f>SUM('Beseritz:x30'!H29)</f>
        <v>0</v>
      </c>
      <c r="I29" s="75">
        <f t="shared" si="0"/>
        <v>0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81</v>
      </c>
      <c r="H31" s="72">
        <f>SUM(H15:H29)</f>
        <v>67</v>
      </c>
      <c r="I31" s="72">
        <f>SUM(I15:I29)</f>
        <v>148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SUM('Beseritz:x30'!C34)</f>
        <v>1</v>
      </c>
      <c r="D34" s="75">
        <f>SUM(C10-C34)</f>
        <v>9</v>
      </c>
      <c r="E34" s="46"/>
      <c r="G34" s="81"/>
      <c r="H34" s="97" t="s">
        <v>25</v>
      </c>
      <c r="I34" s="73"/>
      <c r="J34" s="46"/>
      <c r="L34" s="75">
        <f>SUM('Beseritz:x30'!L34)</f>
        <v>6</v>
      </c>
      <c r="M34" s="75">
        <f>SUM(C10-L34)</f>
        <v>4</v>
      </c>
    </row>
    <row r="35" spans="1:13" ht="10.5" customHeight="1" x14ac:dyDescent="0.2">
      <c r="A35" s="82"/>
      <c r="B35" s="99" t="s">
        <v>1092</v>
      </c>
      <c r="C35" s="75">
        <f>SUM('Beseritz:x30'!C35)</f>
        <v>8</v>
      </c>
      <c r="D35" s="75">
        <f>SUM(C10-C35)</f>
        <v>2</v>
      </c>
      <c r="E35" s="46"/>
      <c r="G35" s="81"/>
      <c r="H35" s="97" t="s">
        <v>26</v>
      </c>
      <c r="I35" s="73"/>
      <c r="J35" s="46"/>
      <c r="L35" s="75">
        <f>SUM('Beseritz:x30'!L35)</f>
        <v>2</v>
      </c>
      <c r="M35" s="75">
        <f>SUM(C10-L35)</f>
        <v>8</v>
      </c>
    </row>
    <row r="36" spans="1:13" ht="10.5" customHeight="1" x14ac:dyDescent="0.2">
      <c r="A36" s="80"/>
      <c r="B36" s="191" t="s">
        <v>1093</v>
      </c>
      <c r="C36" s="75">
        <f>SUM('Beseritz:x30'!C36)</f>
        <v>1</v>
      </c>
      <c r="D36" s="75">
        <f>SUM(C10-C36)</f>
        <v>9</v>
      </c>
      <c r="E36" s="46"/>
      <c r="G36" s="81"/>
      <c r="H36" s="97" t="s">
        <v>27</v>
      </c>
      <c r="I36" s="73"/>
      <c r="J36" s="46"/>
      <c r="L36" s="75">
        <f>SUM('Beseritz:x30'!L36)</f>
        <v>9</v>
      </c>
      <c r="M36" s="75">
        <f>SUM(C10-L36)</f>
        <v>1</v>
      </c>
    </row>
    <row r="37" spans="1:13" ht="10.5" customHeight="1" x14ac:dyDescent="0.2">
      <c r="A37" s="83"/>
      <c r="B37" s="192" t="s">
        <v>1094</v>
      </c>
      <c r="C37" s="75">
        <f>SUM('Beseritz:x30'!C37)</f>
        <v>1</v>
      </c>
      <c r="D37" s="75">
        <f>SUM(C10-C37)</f>
        <v>9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SUM('Beseritz:x30'!L38)</f>
        <v>9</v>
      </c>
      <c r="M38" s="75">
        <f>SUM(C10-L38)</f>
        <v>1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SUM('Beseritz:x30'!C40)</f>
        <v>8</v>
      </c>
      <c r="D40" s="3"/>
      <c r="E40" s="46"/>
      <c r="G40" s="81"/>
      <c r="H40" s="97" t="s">
        <v>31</v>
      </c>
      <c r="I40" s="73"/>
      <c r="J40" s="46"/>
      <c r="L40" s="75">
        <f>SUM('Beseritz:x30'!L40)</f>
        <v>1</v>
      </c>
      <c r="M40" s="75">
        <f>SUM(C10-L40)</f>
        <v>9</v>
      </c>
    </row>
    <row r="41" spans="1:13" ht="10.5" customHeight="1" x14ac:dyDescent="0.2">
      <c r="B41" s="87" t="s">
        <v>1133</v>
      </c>
      <c r="C41" s="75">
        <f>SUM('Beseritz:x30'!C41)</f>
        <v>0</v>
      </c>
      <c r="D41" s="3"/>
      <c r="E41" s="46"/>
      <c r="G41" s="81"/>
      <c r="H41" s="97" t="s">
        <v>32</v>
      </c>
      <c r="I41" s="73"/>
      <c r="J41" s="46"/>
      <c r="L41" s="75">
        <f>SUM('Beseritz:x30'!L41)</f>
        <v>2</v>
      </c>
      <c r="M41" s="75">
        <f>SUM(C10-L41)</f>
        <v>8</v>
      </c>
    </row>
    <row r="42" spans="1:13" ht="10.5" customHeight="1" x14ac:dyDescent="0.2">
      <c r="B42" s="87" t="s">
        <v>1134</v>
      </c>
      <c r="C42" s="75">
        <f>SUM('Beseritz:x30'!C42)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SUM('Beseritz:x30'!L43)</f>
        <v>1</v>
      </c>
      <c r="M43" s="75">
        <f>SUM(C10-L43)</f>
        <v>9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SUM('Beseritz:x30'!C46)</f>
        <v>10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SUM('Beseritz:x30'!L46)</f>
        <v>0</v>
      </c>
    </row>
    <row r="47" spans="1:13" ht="10.5" customHeight="1" x14ac:dyDescent="0.2">
      <c r="A47" s="40"/>
      <c r="B47" s="121" t="s">
        <v>85</v>
      </c>
      <c r="C47" s="75">
        <f>SUM('Beseritz:x30'!C47)</f>
        <v>1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SUM('Beseritz:x30'!L47)</f>
        <v>0</v>
      </c>
    </row>
    <row r="48" spans="1:13" ht="10.5" customHeight="1" x14ac:dyDescent="0.2">
      <c r="A48" s="48"/>
      <c r="B48" s="121" t="s">
        <v>87</v>
      </c>
      <c r="C48" s="75">
        <f>SUM('Beseritz:x30'!C48)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SUM('Beseritz:x30'!L48)</f>
        <v>8</v>
      </c>
    </row>
    <row r="49" spans="1:13" ht="10.5" customHeight="1" x14ac:dyDescent="0.2">
      <c r="A49" s="48"/>
      <c r="B49" s="237" t="s">
        <v>89</v>
      </c>
      <c r="C49" s="75">
        <f>SUM('Beseritz:x30'!C49)</f>
        <v>1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SUM('Beseritz:x30'!L49)</f>
        <v>2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SUM('Beseritz:x30'!H52)</f>
        <v>378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SUM('Beseritz:x30'!B53)</f>
        <v>76</v>
      </c>
      <c r="C53" s="105" t="s">
        <v>37</v>
      </c>
      <c r="D53" s="46"/>
      <c r="E53" s="46"/>
      <c r="G53" s="85"/>
      <c r="H53" s="75">
        <f>SUM('Beseritz:x30'!H53)</f>
        <v>413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SUM('Beseritz:x30'!B61)+'Std für ü. ö. Ausschüsse'!B7</f>
        <v>502</v>
      </c>
      <c r="D61" s="89">
        <f>SUM('Beseritz:x30'!D61)+'Std für ü. ö. Ausschüsse'!C7</f>
        <v>101</v>
      </c>
      <c r="E61" s="90"/>
      <c r="G61" s="89">
        <f>SUM('Beseritz:x30'!G61)+'Std für ü. ö. Ausschüsse'!D7</f>
        <v>20</v>
      </c>
      <c r="H61" s="89">
        <f>SUM('Beseritz:x30'!H61)+'Std für ü. ö. Ausschüsse'!F7</f>
        <v>0</v>
      </c>
      <c r="I61" s="89">
        <f>SUM('Beseritz:x30'!I61)+'Std für ü. ö. Ausschüsse'!G7</f>
        <v>5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SUM('Beseritz:x30'!B62)+'Std für ü. ö. Ausschüsse'!B8</f>
        <v>127</v>
      </c>
      <c r="D62" s="89">
        <f>SUM('Beseritz:x30'!D62)+'Std für ü. ö. Ausschüsse'!C8</f>
        <v>90</v>
      </c>
      <c r="E62" s="90"/>
      <c r="G62" s="89">
        <f>SUM('Beseritz:x30'!G62)+'Std für ü. ö. Ausschüsse'!D8</f>
        <v>25</v>
      </c>
      <c r="H62" s="89">
        <f>SUM('Beseritz:x30'!H62)+'Std für ü. ö. Ausschüsse'!F8</f>
        <v>0</v>
      </c>
      <c r="I62" s="89">
        <f>SUM('Beseritz:x30'!I62)+'Std für ü. ö. Ausschüsse'!G8</f>
        <v>10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SUM('Beseritz:x30'!B63)+'Std für ü. ö. Ausschüsse'!B9</f>
        <v>64</v>
      </c>
      <c r="D63" s="89">
        <f>SUM('Beseritz:x30'!D63)+'Std für ü. ö. Ausschüsse'!C9</f>
        <v>0</v>
      </c>
      <c r="E63" s="90"/>
      <c r="G63" s="89">
        <f>SUM('Beseritz:x30'!G63)+'Std für ü. ö. Ausschüsse'!D9</f>
        <v>120</v>
      </c>
      <c r="H63" s="89">
        <f>SUM('Beseritz:x30'!H63)+'Std für ü. ö. Ausschüsse'!F9</f>
        <v>0</v>
      </c>
      <c r="I63" s="89">
        <f>SUM('Beseritz:x30'!I63)+'Std für ü. ö. Ausschüsse'!G9</f>
        <v>75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693</v>
      </c>
      <c r="D64" s="193">
        <f>SUM(D61:D63)</f>
        <v>191</v>
      </c>
      <c r="E64" s="121"/>
      <c r="G64" s="193">
        <f>SUM(G61:G63)</f>
        <v>165</v>
      </c>
      <c r="H64" s="193">
        <f>SUM(H61:H63)</f>
        <v>0</v>
      </c>
      <c r="I64" s="193">
        <f>SUM(I61:I63)</f>
        <v>90</v>
      </c>
      <c r="J64" s="31"/>
      <c r="L64" s="194">
        <f>SUM(B64:I64)</f>
        <v>1139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SUM('Beseritz:x30'!B68)</f>
        <v>0</v>
      </c>
      <c r="C68" s="75">
        <f>SUM('Beseritz:x30'!C68)</f>
        <v>2</v>
      </c>
      <c r="D68" s="75">
        <f>SUM('Beseritz:x30'!D68)</f>
        <v>0</v>
      </c>
      <c r="E68" s="3"/>
      <c r="F68" s="75">
        <f>SUM('Beseritz:x30'!F68)</f>
        <v>7</v>
      </c>
      <c r="G68" s="75">
        <f>SUM('Beseritz:x30'!G68)</f>
        <v>0</v>
      </c>
      <c r="H68" s="75">
        <f>SUM('Beseritz:x30'!H68)</f>
        <v>1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SUM('Beseritz:x30'!B71)</f>
        <v>28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SUM('Beseritz:x30'!B73)</f>
        <v>52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SUM('Beseritz:x30'!B74)</f>
        <v>238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>Glöde</v>
      </c>
      <c r="C76" s="62"/>
      <c r="D76" s="62"/>
      <c r="F76" s="34" t="s">
        <v>57</v>
      </c>
      <c r="G76" s="17" t="str">
        <f xml:space="preserve"> liesmich!$E$23</f>
        <v>Tino</v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GJFW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  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495300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e3lNEkp/Zn5Naygi5yEYiH/Q6Yq/Qsf29z+rENwLvYf+iJ3wDOL4YsOzV9AnbiPd0oPb4LOvCPbSmc5+NSXhIQ==" saltValue="a7K7LnuBgoxgzMsEyP149A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495300</xdr:colOff>
                    <xdr:row>12</xdr:row>
                    <xdr:rowOff>76200</xdr:rowOff>
                  </from>
                  <to>
                    <xdr:col>10</xdr:col>
                    <xdr:colOff>133350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Neverin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26.12.2022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topLeftCell="A49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1166</v>
      </c>
      <c r="C4" s="100"/>
      <c r="D4" s="100"/>
      <c r="E4" s="21"/>
      <c r="G4" s="101"/>
      <c r="H4" s="214" t="s">
        <v>69</v>
      </c>
      <c r="I4" s="21"/>
      <c r="J4" s="21"/>
      <c r="K4" s="100" t="s">
        <v>1167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1171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5</v>
      </c>
      <c r="C15" s="110">
        <v>7</v>
      </c>
      <c r="D15" s="194">
        <v>12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0</v>
      </c>
      <c r="D17" s="194">
        <v>1</v>
      </c>
      <c r="E17" s="21"/>
      <c r="F17" s="110">
        <v>7</v>
      </c>
      <c r="G17" s="75">
        <v>1</v>
      </c>
      <c r="H17" s="75">
        <v>0</v>
      </c>
      <c r="I17" s="75">
        <v>1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1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3</v>
      </c>
      <c r="H19" s="75">
        <v>0</v>
      </c>
      <c r="I19" s="75">
        <v>3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6</v>
      </c>
      <c r="C20" s="194">
        <v>7</v>
      </c>
      <c r="D20" s="194">
        <v>13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1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3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2</v>
      </c>
      <c r="I25" s="75">
        <v>2</v>
      </c>
      <c r="J25" s="46"/>
    </row>
    <row r="26" spans="1:13" ht="10.9" customHeight="1" x14ac:dyDescent="0.2">
      <c r="A26" s="213" t="s">
        <v>1175</v>
      </c>
      <c r="B26" s="194">
        <v>6</v>
      </c>
      <c r="C26" s="194">
        <v>7</v>
      </c>
      <c r="D26" s="194">
        <v>13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6</v>
      </c>
      <c r="H31" s="72">
        <v>7</v>
      </c>
      <c r="I31" s="72">
        <v>13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57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3</v>
      </c>
      <c r="C53" s="105" t="s">
        <v>37</v>
      </c>
      <c r="D53" s="46"/>
      <c r="E53" s="46"/>
      <c r="G53" s="121"/>
      <c r="H53" s="193">
        <v>48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20</v>
      </c>
      <c r="D61" s="110">
        <v>30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2</v>
      </c>
      <c r="D62" s="110">
        <v>10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19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41</v>
      </c>
      <c r="D64" s="194">
        <v>40</v>
      </c>
      <c r="E64" s="52"/>
      <c r="G64" s="194">
        <v>0</v>
      </c>
      <c r="H64" s="194">
        <v>0</v>
      </c>
      <c r="I64" s="194">
        <v>0</v>
      </c>
      <c r="J64" s="46"/>
      <c r="L64" s="194">
        <v>81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19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1187</v>
      </c>
      <c r="C76" s="170"/>
      <c r="D76" s="170"/>
      <c r="E76" s="46"/>
      <c r="F76" s="25" t="s">
        <v>57</v>
      </c>
      <c r="G76" s="171" t="s">
        <v>1188</v>
      </c>
      <c r="H76" s="171"/>
      <c r="I76" s="171"/>
      <c r="J76" s="46"/>
      <c r="K76" s="25" t="s">
        <v>58</v>
      </c>
      <c r="L76" s="170" t="s">
        <v>1189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1190</v>
      </c>
      <c r="M77" s="204"/>
    </row>
    <row r="78" spans="1:13" ht="10.9" customHeight="1" thickBot="1" x14ac:dyDescent="0.25">
      <c r="A78" s="25" t="s">
        <v>62</v>
      </c>
      <c r="B78" s="173" t="s">
        <v>1191</v>
      </c>
      <c r="C78" s="174" t="s">
        <v>1192</v>
      </c>
      <c r="D78" s="174"/>
      <c r="E78" s="49"/>
      <c r="F78" s="173"/>
      <c r="G78" s="173" t="s">
        <v>1193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pJ2ISRyL6crTUUe7dyrbbwbTYDdtYQ4pSk73l9jhGJIZuR5N8DHdI6DW2YEYFt0hWkHtYRTpLrBjohz5Yv4gpw==" saltValue="lg6qrBNHnAJMdrcUvkNrwA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85725</xdr:colOff>
                    <xdr:row>0</xdr:row>
                    <xdr:rowOff>38100</xdr:rowOff>
                  </from>
                  <to>
                    <xdr:col>8</xdr:col>
                    <xdr:colOff>438150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topLeftCell="A52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2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1195</v>
      </c>
      <c r="C4" s="100"/>
      <c r="D4" s="100"/>
      <c r="E4" s="21"/>
      <c r="G4" s="101"/>
      <c r="H4" s="214" t="s">
        <v>69</v>
      </c>
      <c r="I4" s="21"/>
      <c r="J4" s="21"/>
      <c r="K4" s="100" t="s">
        <v>1195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1196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1197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3</v>
      </c>
      <c r="C15" s="110">
        <v>3</v>
      </c>
      <c r="D15" s="194">
        <v>6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4</v>
      </c>
      <c r="C17" s="110">
        <v>0</v>
      </c>
      <c r="D17" s="194">
        <v>4</v>
      </c>
      <c r="E17" s="21"/>
      <c r="F17" s="110">
        <v>7</v>
      </c>
      <c r="G17" s="75">
        <v>1</v>
      </c>
      <c r="H17" s="75">
        <v>0</v>
      </c>
      <c r="I17" s="75">
        <v>1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0</v>
      </c>
      <c r="I18" s="75">
        <v>1</v>
      </c>
      <c r="J18" s="46"/>
      <c r="K18" s="206"/>
      <c r="L18" s="207" t="s">
        <v>19</v>
      </c>
      <c r="M18" s="75">
        <v>1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0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7</v>
      </c>
      <c r="C20" s="194">
        <v>3</v>
      </c>
      <c r="D20" s="194">
        <v>10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1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1</v>
      </c>
    </row>
    <row r="24" spans="1:13" ht="10.9" customHeight="1" x14ac:dyDescent="0.2">
      <c r="A24" s="90" t="s">
        <v>18</v>
      </c>
      <c r="B24" s="110">
        <v>0</v>
      </c>
      <c r="C24" s="110">
        <v>1</v>
      </c>
      <c r="D24" s="194">
        <v>1</v>
      </c>
      <c r="E24" s="21"/>
      <c r="F24" s="110">
        <v>14</v>
      </c>
      <c r="G24" s="75">
        <v>2</v>
      </c>
      <c r="H24" s="75">
        <v>1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1175</v>
      </c>
      <c r="B26" s="194">
        <v>7</v>
      </c>
      <c r="C26" s="194">
        <v>2</v>
      </c>
      <c r="D26" s="194">
        <v>9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7</v>
      </c>
      <c r="H31" s="72">
        <v>2</v>
      </c>
      <c r="I31" s="72">
        <v>9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12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2</v>
      </c>
      <c r="C53" s="105" t="s">
        <v>37</v>
      </c>
      <c r="D53" s="46"/>
      <c r="E53" s="46"/>
      <c r="G53" s="121"/>
      <c r="H53" s="193">
        <v>30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1</v>
      </c>
      <c r="D68" s="75">
        <v>0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22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1198</v>
      </c>
      <c r="C76" s="170"/>
      <c r="D76" s="170"/>
      <c r="E76" s="46"/>
      <c r="F76" s="25" t="s">
        <v>57</v>
      </c>
      <c r="G76" s="171" t="s">
        <v>1199</v>
      </c>
      <c r="H76" s="171"/>
      <c r="I76" s="171"/>
      <c r="J76" s="46"/>
      <c r="K76" s="25" t="s">
        <v>58</v>
      </c>
      <c r="L76" s="170" t="s">
        <v>1200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152</v>
      </c>
      <c r="H77" s="173"/>
      <c r="I77" s="173"/>
      <c r="J77" s="46"/>
      <c r="K77" s="125" t="s">
        <v>61</v>
      </c>
      <c r="L77" s="204" t="s">
        <v>1201</v>
      </c>
      <c r="M77" s="204"/>
    </row>
    <row r="78" spans="1:13" ht="10.9" customHeight="1" thickBot="1" x14ac:dyDescent="0.25">
      <c r="A78" s="25" t="s">
        <v>62</v>
      </c>
      <c r="B78" s="173" t="s">
        <v>1202</v>
      </c>
      <c r="C78" s="174" t="s">
        <v>1195</v>
      </c>
      <c r="D78" s="174"/>
      <c r="E78" s="49"/>
      <c r="F78" s="173"/>
      <c r="G78" s="173" t="s">
        <v>1203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nxrVfTyYpufKVfo3tLyNyJbJCMuNrsun1uv1Fgo6rRMOUn9O5TdMFsSBqlXed8QXfg3Sh4iM3UX3Pi19gxRBNQ==" saltValue="MDRLKfqs0qTxTQpimwbPkw==" spinCount="100000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47625</xdr:rowOff>
                  </from>
                  <to>
                    <xdr:col>8</xdr:col>
                    <xdr:colOff>466725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3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1264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1204</v>
      </c>
      <c r="C4" s="100"/>
      <c r="D4" s="100"/>
      <c r="E4" s="21"/>
      <c r="G4" s="101"/>
      <c r="H4" s="214" t="s">
        <v>69</v>
      </c>
      <c r="I4" s="21"/>
      <c r="J4" s="21"/>
      <c r="K4" s="100" t="s">
        <v>1265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1266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1205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2</v>
      </c>
      <c r="C15" s="110">
        <v>3</v>
      </c>
      <c r="D15" s="194">
        <v>5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2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1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2</v>
      </c>
      <c r="C20" s="194">
        <v>3</v>
      </c>
      <c r="D20" s="194">
        <v>5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3</v>
      </c>
    </row>
    <row r="24" spans="1:13" ht="10.9" customHeight="1" x14ac:dyDescent="0.2">
      <c r="A24" s="90" t="s">
        <v>18</v>
      </c>
      <c r="B24" s="110">
        <v>2</v>
      </c>
      <c r="C24" s="110">
        <v>1</v>
      </c>
      <c r="D24" s="194">
        <v>3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2</v>
      </c>
      <c r="I25" s="75">
        <v>2</v>
      </c>
      <c r="J25" s="46"/>
    </row>
    <row r="26" spans="1:13" ht="10.9" customHeight="1" x14ac:dyDescent="0.2">
      <c r="A26" s="213" t="s">
        <v>1175</v>
      </c>
      <c r="B26" s="194">
        <v>0</v>
      </c>
      <c r="C26" s="194">
        <v>2</v>
      </c>
      <c r="D26" s="194">
        <v>2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0</v>
      </c>
      <c r="H31" s="72">
        <v>2</v>
      </c>
      <c r="I31" s="72">
        <v>2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45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45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40</v>
      </c>
      <c r="D61" s="110">
        <v>10</v>
      </c>
      <c r="E61" s="52"/>
      <c r="G61" s="110">
        <v>5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20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70</v>
      </c>
      <c r="D64" s="194">
        <v>10</v>
      </c>
      <c r="E64" s="52"/>
      <c r="G64" s="194">
        <v>5</v>
      </c>
      <c r="H64" s="194">
        <v>0</v>
      </c>
      <c r="I64" s="194">
        <v>0</v>
      </c>
      <c r="J64" s="46"/>
      <c r="L64" s="194">
        <v>85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1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6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16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1206</v>
      </c>
      <c r="C76" s="170"/>
      <c r="D76" s="170"/>
      <c r="E76" s="46"/>
      <c r="F76" s="25" t="s">
        <v>57</v>
      </c>
      <c r="G76" s="171" t="s">
        <v>1207</v>
      </c>
      <c r="H76" s="171"/>
      <c r="I76" s="171"/>
      <c r="J76" s="46"/>
      <c r="K76" s="25" t="s">
        <v>58</v>
      </c>
      <c r="L76" s="170" t="s">
        <v>1208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152</v>
      </c>
      <c r="H77" s="173"/>
      <c r="I77" s="173"/>
      <c r="J77" s="46"/>
      <c r="K77" s="125" t="s">
        <v>61</v>
      </c>
      <c r="L77" s="204" t="s">
        <v>1267</v>
      </c>
      <c r="M77" s="204"/>
    </row>
    <row r="78" spans="1:13" ht="10.9" customHeight="1" thickBot="1" x14ac:dyDescent="0.25">
      <c r="A78" s="25" t="s">
        <v>62</v>
      </c>
      <c r="B78" s="173" t="s">
        <v>1202</v>
      </c>
      <c r="C78" s="174" t="s">
        <v>1204</v>
      </c>
      <c r="D78" s="174"/>
      <c r="E78" s="49"/>
      <c r="F78" s="173"/>
      <c r="G78" s="173" t="s">
        <v>1209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Pr2tpvaZk0sm9YF3LBNNfFEeKxv6SgcKY4HYd9SCQZOGwvtNe45LLCMm+ygmpvCLTe03GWcuIe5qXvSe5lGcNQ==" saltValue="2ij2fzCXzTxEOP5PUenpXA==" spinCount="100000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57150</xdr:rowOff>
                  </from>
                  <to>
                    <xdr:col>9</xdr:col>
                    <xdr:colOff>28575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topLeftCell="A55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4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1210</v>
      </c>
      <c r="C4" s="100"/>
      <c r="D4" s="100"/>
      <c r="E4" s="21"/>
      <c r="G4" s="101"/>
      <c r="H4" s="214" t="s">
        <v>69</v>
      </c>
      <c r="I4" s="21"/>
      <c r="J4" s="21"/>
      <c r="K4" s="100" t="s">
        <v>1210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1211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1212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7</v>
      </c>
      <c r="C15" s="110">
        <v>13</v>
      </c>
      <c r="D15" s="194">
        <v>20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1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1</v>
      </c>
      <c r="H17" s="75">
        <v>0</v>
      </c>
      <c r="I17" s="75">
        <v>1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2</v>
      </c>
      <c r="I18" s="75">
        <v>2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1</v>
      </c>
      <c r="I19" s="75">
        <v>2</v>
      </c>
      <c r="J19" s="46"/>
      <c r="K19" s="206"/>
      <c r="L19" s="207" t="s">
        <v>20</v>
      </c>
      <c r="M19" s="75">
        <v>3</v>
      </c>
    </row>
    <row r="20" spans="1:13" ht="10.9" customHeight="1" x14ac:dyDescent="0.2">
      <c r="A20" s="90" t="s">
        <v>13</v>
      </c>
      <c r="B20" s="194">
        <v>7</v>
      </c>
      <c r="C20" s="194">
        <v>13</v>
      </c>
      <c r="D20" s="194">
        <v>20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1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1</v>
      </c>
      <c r="I22" s="75">
        <v>2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2</v>
      </c>
      <c r="H23" s="75">
        <v>0</v>
      </c>
      <c r="I23" s="75">
        <v>2</v>
      </c>
      <c r="J23" s="46"/>
      <c r="L23" s="78" t="s">
        <v>24</v>
      </c>
      <c r="M23" s="72">
        <v>4</v>
      </c>
    </row>
    <row r="24" spans="1:13" ht="10.9" customHeight="1" x14ac:dyDescent="0.2">
      <c r="A24" s="90" t="s">
        <v>18</v>
      </c>
      <c r="B24" s="110">
        <v>0</v>
      </c>
      <c r="C24" s="110">
        <v>4</v>
      </c>
      <c r="D24" s="194">
        <v>4</v>
      </c>
      <c r="E24" s="21"/>
      <c r="F24" s="110">
        <v>14</v>
      </c>
      <c r="G24" s="75">
        <v>1</v>
      </c>
      <c r="H24" s="75">
        <v>2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2</v>
      </c>
      <c r="I25" s="75">
        <v>3</v>
      </c>
      <c r="J25" s="46"/>
    </row>
    <row r="26" spans="1:13" ht="10.9" customHeight="1" x14ac:dyDescent="0.2">
      <c r="A26" s="213" t="s">
        <v>1175</v>
      </c>
      <c r="B26" s="194">
        <v>7</v>
      </c>
      <c r="C26" s="194">
        <v>9</v>
      </c>
      <c r="D26" s="194">
        <v>16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7</v>
      </c>
      <c r="H31" s="72">
        <v>9</v>
      </c>
      <c r="I31" s="72">
        <v>16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88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12</v>
      </c>
      <c r="C53" s="105" t="s">
        <v>37</v>
      </c>
      <c r="D53" s="46"/>
      <c r="E53" s="46"/>
      <c r="G53" s="121"/>
      <c r="H53" s="193">
        <v>88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66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20</v>
      </c>
      <c r="D62" s="110">
        <v>20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40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86</v>
      </c>
      <c r="D64" s="194">
        <v>20</v>
      </c>
      <c r="E64" s="52"/>
      <c r="G64" s="194">
        <v>0</v>
      </c>
      <c r="H64" s="194">
        <v>0</v>
      </c>
      <c r="I64" s="194">
        <v>40</v>
      </c>
      <c r="J64" s="46"/>
      <c r="L64" s="194">
        <v>146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1</v>
      </c>
      <c r="D68" s="75">
        <v>0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13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29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1213</v>
      </c>
      <c r="C76" s="170"/>
      <c r="D76" s="170"/>
      <c r="E76" s="46"/>
      <c r="F76" s="25" t="s">
        <v>57</v>
      </c>
      <c r="G76" s="171" t="s">
        <v>1214</v>
      </c>
      <c r="H76" s="171"/>
      <c r="I76" s="171"/>
      <c r="J76" s="46"/>
      <c r="K76" s="25" t="s">
        <v>58</v>
      </c>
      <c r="L76" s="170" t="s">
        <v>1215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155</v>
      </c>
      <c r="H77" s="173"/>
      <c r="I77" s="173"/>
      <c r="J77" s="46"/>
      <c r="K77" s="125" t="s">
        <v>61</v>
      </c>
      <c r="L77" s="204" t="s">
        <v>1216</v>
      </c>
      <c r="M77" s="204"/>
    </row>
    <row r="78" spans="1:13" ht="10.9" customHeight="1" thickBot="1" x14ac:dyDescent="0.25">
      <c r="A78" s="25" t="s">
        <v>62</v>
      </c>
      <c r="B78" s="173" t="s">
        <v>1202</v>
      </c>
      <c r="C78" s="174" t="s">
        <v>1195</v>
      </c>
      <c r="D78" s="174"/>
      <c r="E78" s="49"/>
      <c r="F78" s="173"/>
      <c r="G78" s="173" t="s">
        <v>1217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yEEFacwXjvdyjZ0yA6mh64Yn4lbcr9P105X5gDteVgu59lbDdrL+KBphwGPHWKJEiD4vmu8RNrIwCQFZU8nbUg==" saltValue="ZladaYIEk/HY24mLNAb3Tw==" spinCount="100000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topLeftCell="A52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5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1156</v>
      </c>
      <c r="C4" s="100"/>
      <c r="D4" s="100"/>
      <c r="E4" s="21"/>
      <c r="G4" s="101"/>
      <c r="H4" s="214" t="s">
        <v>69</v>
      </c>
      <c r="I4" s="21"/>
      <c r="J4" s="21"/>
      <c r="K4" s="100" t="s">
        <v>1156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1196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1218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8</v>
      </c>
      <c r="C15" s="110">
        <v>6</v>
      </c>
      <c r="D15" s="194">
        <v>14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3</v>
      </c>
      <c r="C17" s="110">
        <v>0</v>
      </c>
      <c r="D17" s="194">
        <v>3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4</v>
      </c>
      <c r="D18" s="194">
        <v>4</v>
      </c>
      <c r="E18" s="21"/>
      <c r="F18" s="110">
        <v>8</v>
      </c>
      <c r="G18" s="75">
        <v>4</v>
      </c>
      <c r="H18" s="75">
        <v>5</v>
      </c>
      <c r="I18" s="75">
        <v>9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11</v>
      </c>
      <c r="C20" s="194">
        <v>10</v>
      </c>
      <c r="D20" s="194">
        <v>21</v>
      </c>
      <c r="E20" s="21"/>
      <c r="F20" s="110">
        <v>10</v>
      </c>
      <c r="G20" s="75">
        <v>1</v>
      </c>
      <c r="H20" s="75">
        <v>1</v>
      </c>
      <c r="I20" s="75">
        <v>2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1</v>
      </c>
      <c r="I21" s="75">
        <v>2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3</v>
      </c>
      <c r="H22" s="75">
        <v>0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2</v>
      </c>
      <c r="I23" s="75">
        <v>2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1</v>
      </c>
      <c r="H24" s="75">
        <v>1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1175</v>
      </c>
      <c r="B26" s="194">
        <v>11</v>
      </c>
      <c r="C26" s="194">
        <v>10</v>
      </c>
      <c r="D26" s="194">
        <v>21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11</v>
      </c>
      <c r="H31" s="72">
        <v>10</v>
      </c>
      <c r="I31" s="72">
        <v>21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10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35</v>
      </c>
      <c r="C53" s="105" t="s">
        <v>37</v>
      </c>
      <c r="D53" s="46"/>
      <c r="E53" s="46"/>
      <c r="G53" s="121"/>
      <c r="H53" s="193">
        <v>35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50</v>
      </c>
      <c r="D61" s="110">
        <v>20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35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85</v>
      </c>
      <c r="D64" s="194">
        <v>20</v>
      </c>
      <c r="E64" s="52"/>
      <c r="G64" s="194">
        <v>0</v>
      </c>
      <c r="H64" s="194">
        <v>0</v>
      </c>
      <c r="I64" s="194">
        <v>0</v>
      </c>
      <c r="J64" s="46"/>
      <c r="L64" s="194">
        <v>105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2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18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1161</v>
      </c>
      <c r="C76" s="170"/>
      <c r="D76" s="170"/>
      <c r="E76" s="46"/>
      <c r="F76" s="25" t="s">
        <v>57</v>
      </c>
      <c r="G76" s="171" t="s">
        <v>1162</v>
      </c>
      <c r="H76" s="171"/>
      <c r="I76" s="171"/>
      <c r="J76" s="46"/>
      <c r="K76" s="25" t="s">
        <v>58</v>
      </c>
      <c r="L76" s="170" t="s">
        <v>1219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158</v>
      </c>
      <c r="H77" s="173"/>
      <c r="I77" s="173"/>
      <c r="J77" s="46"/>
      <c r="K77" s="125" t="s">
        <v>61</v>
      </c>
      <c r="L77" s="204" t="s">
        <v>1220</v>
      </c>
      <c r="M77" s="204"/>
    </row>
    <row r="78" spans="1:13" ht="10.9" customHeight="1" thickBot="1" x14ac:dyDescent="0.25">
      <c r="A78" s="25" t="s">
        <v>62</v>
      </c>
      <c r="B78" s="173" t="s">
        <v>1221</v>
      </c>
      <c r="C78" s="174" t="s">
        <v>1222</v>
      </c>
      <c r="D78" s="174"/>
      <c r="E78" s="49"/>
      <c r="F78" s="173"/>
      <c r="G78" s="173" t="s">
        <v>1223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TRgxKeWsa2sZVrVOBokKUyNKTXkvpXsxZpqacfOPX/Ml7e4M+n3E//cd1/r1vMLzz5ctcSwBxsDzSNvf6jUjBg==" saltValue="GMQssX4VkdE8xDdUCRafpA==" spinCount="100000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topLeftCell="A46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1163</v>
      </c>
      <c r="D1" s="220" t="s">
        <v>1157</v>
      </c>
      <c r="J1" s="164">
        <v>6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1165</v>
      </c>
      <c r="B4" s="100" t="s">
        <v>1224</v>
      </c>
      <c r="C4" s="100"/>
      <c r="D4" s="100"/>
      <c r="E4" s="21"/>
      <c r="G4" s="101"/>
      <c r="H4" s="214" t="s">
        <v>69</v>
      </c>
      <c r="I4" s="21"/>
      <c r="J4" s="21"/>
      <c r="K4" s="100" t="s">
        <v>1224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1211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1225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18</v>
      </c>
      <c r="C15" s="110">
        <v>14</v>
      </c>
      <c r="D15" s="194">
        <v>32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1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3</v>
      </c>
      <c r="H17" s="75">
        <v>3</v>
      </c>
      <c r="I17" s="75">
        <v>6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2</v>
      </c>
      <c r="H18" s="75">
        <v>0</v>
      </c>
      <c r="I18" s="75">
        <v>2</v>
      </c>
      <c r="J18" s="46"/>
      <c r="K18" s="206"/>
      <c r="L18" s="207" t="s">
        <v>19</v>
      </c>
      <c r="M18" s="75">
        <v>1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3</v>
      </c>
      <c r="H19" s="75">
        <v>0</v>
      </c>
      <c r="I19" s="75">
        <v>3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18</v>
      </c>
      <c r="C20" s="194">
        <v>14</v>
      </c>
      <c r="D20" s="194">
        <v>32</v>
      </c>
      <c r="E20" s="21"/>
      <c r="F20" s="110">
        <v>10</v>
      </c>
      <c r="G20" s="75">
        <v>1</v>
      </c>
      <c r="H20" s="75">
        <v>2</v>
      </c>
      <c r="I20" s="75">
        <v>3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3</v>
      </c>
      <c r="H21" s="75">
        <v>0</v>
      </c>
      <c r="I21" s="75">
        <v>3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3</v>
      </c>
      <c r="C22" s="110">
        <v>1</v>
      </c>
      <c r="D22" s="194">
        <v>4</v>
      </c>
      <c r="E22" s="21"/>
      <c r="F22" s="110">
        <v>12</v>
      </c>
      <c r="G22" s="75">
        <v>0</v>
      </c>
      <c r="H22" s="75">
        <v>3</v>
      </c>
      <c r="I22" s="75">
        <v>3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2</v>
      </c>
      <c r="I23" s="75">
        <v>2</v>
      </c>
      <c r="J23" s="46"/>
      <c r="L23" s="78" t="s">
        <v>24</v>
      </c>
      <c r="M23" s="72">
        <v>2</v>
      </c>
    </row>
    <row r="24" spans="1:13" ht="10.9" customHeight="1" x14ac:dyDescent="0.2">
      <c r="A24" s="90" t="s">
        <v>18</v>
      </c>
      <c r="B24" s="110">
        <v>1</v>
      </c>
      <c r="C24" s="110">
        <v>1</v>
      </c>
      <c r="D24" s="194">
        <v>2</v>
      </c>
      <c r="E24" s="21"/>
      <c r="F24" s="110">
        <v>14</v>
      </c>
      <c r="G24" s="75">
        <v>1</v>
      </c>
      <c r="H24" s="75">
        <v>0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1</v>
      </c>
      <c r="I25" s="75">
        <v>1</v>
      </c>
      <c r="J25" s="46"/>
    </row>
    <row r="26" spans="1:13" ht="10.9" customHeight="1" x14ac:dyDescent="0.2">
      <c r="A26" s="213" t="s">
        <v>1175</v>
      </c>
      <c r="B26" s="194">
        <v>14</v>
      </c>
      <c r="C26" s="194">
        <v>12</v>
      </c>
      <c r="D26" s="194">
        <v>26</v>
      </c>
      <c r="E26" s="21"/>
      <c r="F26" s="15">
        <v>16</v>
      </c>
      <c r="G26" s="2">
        <v>1</v>
      </c>
      <c r="H26" s="2">
        <v>1</v>
      </c>
      <c r="I26" s="2">
        <v>2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14</v>
      </c>
      <c r="H31" s="72">
        <v>12</v>
      </c>
      <c r="I31" s="72">
        <v>26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8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29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7</v>
      </c>
      <c r="C53" s="105" t="s">
        <v>37</v>
      </c>
      <c r="D53" s="46"/>
      <c r="E53" s="46"/>
      <c r="G53" s="121"/>
      <c r="H53" s="193">
        <v>23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30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10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70</v>
      </c>
      <c r="H63" s="110">
        <v>0</v>
      </c>
      <c r="I63" s="110">
        <v>35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30</v>
      </c>
      <c r="D64" s="194">
        <v>10</v>
      </c>
      <c r="E64" s="52"/>
      <c r="G64" s="194">
        <v>70</v>
      </c>
      <c r="H64" s="194">
        <v>0</v>
      </c>
      <c r="I64" s="194">
        <v>35</v>
      </c>
      <c r="J64" s="46"/>
      <c r="L64" s="194">
        <v>145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6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4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20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1226</v>
      </c>
      <c r="C76" s="170"/>
      <c r="D76" s="170"/>
      <c r="E76" s="46"/>
      <c r="F76" s="25" t="s">
        <v>57</v>
      </c>
      <c r="G76" s="171" t="s">
        <v>1227</v>
      </c>
      <c r="H76" s="171"/>
      <c r="I76" s="171"/>
      <c r="J76" s="46"/>
      <c r="K76" s="25" t="s">
        <v>58</v>
      </c>
      <c r="L76" s="170" t="s">
        <v>1228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149</v>
      </c>
      <c r="H77" s="173"/>
      <c r="I77" s="173"/>
      <c r="J77" s="46"/>
      <c r="K77" s="125" t="s">
        <v>61</v>
      </c>
      <c r="L77" s="204" t="s">
        <v>1190</v>
      </c>
      <c r="M77" s="204"/>
    </row>
    <row r="78" spans="1:13" ht="10.9" customHeight="1" thickBot="1" x14ac:dyDescent="0.25">
      <c r="A78" s="25" t="s">
        <v>62</v>
      </c>
      <c r="B78" s="173" t="s">
        <v>1202</v>
      </c>
      <c r="C78" s="174" t="s">
        <v>1229</v>
      </c>
      <c r="D78" s="174"/>
      <c r="E78" s="49"/>
      <c r="F78" s="173"/>
      <c r="G78" s="173" t="s">
        <v>1230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9ZaFzblrLikZ4Eu8vd+V/2hC9sS1Vu+yF4/HtPuf0mmzpS4e9K6QJug+90u3fRanqZvbfAC3MDme8xoRZ8dRKg==" saltValue="XRNzLn3NSm/6tK2ucPQkgQ==" spinCount="100000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Beseritz</vt:lpstr>
      <vt:lpstr>Brunn</vt:lpstr>
      <vt:lpstr>Chemnitz</vt:lpstr>
      <vt:lpstr>Neuenkirchen-Ihlenfeld</vt:lpstr>
      <vt:lpstr>Neverin</vt:lpstr>
      <vt:lpstr>Roggenhagen</vt:lpstr>
      <vt:lpstr>Sponholz-Rühlow</vt:lpstr>
      <vt:lpstr>Staven</vt:lpstr>
      <vt:lpstr>Woggersin</vt:lpstr>
      <vt:lpstr>Wulkenzin</vt:lpstr>
      <vt:lpstr>x11</vt:lpstr>
      <vt:lpstr>x12</vt:lpstr>
      <vt:lpstr>x13</vt:lpstr>
      <vt:lpstr>x14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2023-01-02T06:53:57Z</dcterms:modified>
</cp:coreProperties>
</file>