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B671638D-0385-40D8-8E2A-2FAAE268CF07}" xr6:coauthVersionLast="36" xr6:coauthVersionMax="36" xr10:uidLastSave="{00000000-0000-0000-0000-000000000000}"/>
  <workbookProtection workbookAlgorithmName="SHA-512" workbookHashValue="/anvXvBvHf3GKNsKaLGeCzJ7xryWgu6BHnNSO95RfSuti1udnzrjus2zq23J4JUjQhVU7JC4Ar8CxILiAOxAYA==" workbookSaltValue="8DpWtflvNcxGXVeyXu7bDA==" workbookSpinCount="100000" lockStructure="1"/>
  <bookViews>
    <workbookView xWindow="32760" yWindow="15" windowWidth="9570" windowHeight="11760" tabRatio="923" firstSheet="1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Altenhof" sheetId="8" r:id="rId7"/>
    <sheet name="Bollewick" sheetId="134" r:id="rId8"/>
    <sheet name="Bütow" sheetId="135" r:id="rId9"/>
    <sheet name="Fincken" sheetId="136" r:id="rId10"/>
    <sheet name="Leizen" sheetId="137" r:id="rId11"/>
    <sheet name="Ludorf" sheetId="138" r:id="rId12"/>
    <sheet name="Priborn" sheetId="139" r:id="rId13"/>
    <sheet name="Rechlin" sheetId="140" r:id="rId14"/>
    <sheet name="Röbel-Müritz" sheetId="141" r:id="rId15"/>
    <sheet name="Sietow" sheetId="142" r:id="rId16"/>
    <sheet name="Wredenhagen" sheetId="143" r:id="rId17"/>
    <sheet name="Grabow-Below" sheetId="144" r:id="rId18"/>
    <sheet name="Zepkow" sheetId="145" r:id="rId19"/>
    <sheet name="Massow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I28" i="109" s="1"/>
  <c r="H29" i="109"/>
  <c r="G26" i="109"/>
  <c r="G27" i="109"/>
  <c r="I27" i="109" s="1"/>
  <c r="G28" i="109"/>
  <c r="G29" i="109"/>
  <c r="G16" i="109"/>
  <c r="H16" i="109"/>
  <c r="G17" i="109"/>
  <c r="H17" i="109"/>
  <c r="G18" i="109"/>
  <c r="H18" i="109"/>
  <c r="G19" i="109"/>
  <c r="I19" i="109" s="1"/>
  <c r="H19" i="109"/>
  <c r="G20" i="109"/>
  <c r="H20" i="109"/>
  <c r="G21" i="109"/>
  <c r="H21" i="109"/>
  <c r="G22" i="109"/>
  <c r="H22" i="109"/>
  <c r="I22" i="109" s="1"/>
  <c r="G23" i="109"/>
  <c r="I23" i="109" s="1"/>
  <c r="H23" i="109"/>
  <c r="G24" i="109"/>
  <c r="H24" i="109"/>
  <c r="G25" i="109"/>
  <c r="H25" i="109"/>
  <c r="G15" i="109"/>
  <c r="H15" i="109"/>
  <c r="B17" i="109"/>
  <c r="B18" i="109"/>
  <c r="B22" i="109"/>
  <c r="B24" i="109"/>
  <c r="C15" i="109"/>
  <c r="D15" i="109" s="1"/>
  <c r="C17" i="109"/>
  <c r="D17" i="109" s="1"/>
  <c r="C18" i="109"/>
  <c r="C22" i="109"/>
  <c r="D22" i="109" s="1"/>
  <c r="C24" i="109"/>
  <c r="A29" i="109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47"/>
  <c r="B20" i="147"/>
  <c r="B26" i="147"/>
  <c r="G32" i="147"/>
  <c r="H31" i="147"/>
  <c r="C20" i="147"/>
  <c r="C26" i="147"/>
  <c r="M10" i="147" s="1"/>
  <c r="H32" i="147"/>
  <c r="G31" i="148"/>
  <c r="B20" i="148"/>
  <c r="B26" i="148"/>
  <c r="G32" i="148"/>
  <c r="H31" i="148"/>
  <c r="C20" i="148"/>
  <c r="C26" i="148"/>
  <c r="H32" i="148"/>
  <c r="G31" i="149"/>
  <c r="B20" i="149"/>
  <c r="B26" i="149"/>
  <c r="G32" i="149"/>
  <c r="H31" i="149"/>
  <c r="C20" i="149"/>
  <c r="C26" i="149"/>
  <c r="M10" i="149" s="1"/>
  <c r="H32" i="149"/>
  <c r="G31" i="150"/>
  <c r="B20" i="150"/>
  <c r="B26" i="150"/>
  <c r="G32" i="150"/>
  <c r="H31" i="150"/>
  <c r="C20" i="150"/>
  <c r="C26" i="150"/>
  <c r="M10" i="150" s="1"/>
  <c r="H32" i="150"/>
  <c r="G31" i="151"/>
  <c r="B20" i="151"/>
  <c r="B26" i="151"/>
  <c r="G32" i="151"/>
  <c r="H31" i="151"/>
  <c r="C20" i="151"/>
  <c r="C26" i="151"/>
  <c r="M10" i="151" s="1"/>
  <c r="H32" i="151"/>
  <c r="G31" i="157"/>
  <c r="B20" i="157"/>
  <c r="B26" i="157"/>
  <c r="G32" i="157"/>
  <c r="H31" i="157"/>
  <c r="C20" i="157"/>
  <c r="C26" i="157"/>
  <c r="M10" i="157" s="1"/>
  <c r="H32" i="157"/>
  <c r="G31" i="159"/>
  <c r="B20" i="159"/>
  <c r="B26" i="159"/>
  <c r="G32" i="159"/>
  <c r="H31" i="159"/>
  <c r="C20" i="159"/>
  <c r="C26" i="159"/>
  <c r="H32" i="159"/>
  <c r="G31" i="160"/>
  <c r="B20" i="160"/>
  <c r="B26" i="160"/>
  <c r="G32" i="160"/>
  <c r="H31" i="160"/>
  <c r="C20" i="160"/>
  <c r="C26" i="160"/>
  <c r="H32" i="160"/>
  <c r="G31" i="162"/>
  <c r="B20" i="162"/>
  <c r="B26" i="162"/>
  <c r="G32" i="162"/>
  <c r="H31" i="162"/>
  <c r="C20" i="162"/>
  <c r="C26" i="162"/>
  <c r="M10" i="162" s="1"/>
  <c r="H32" i="162"/>
  <c r="G31" i="161"/>
  <c r="B20" i="161"/>
  <c r="B26" i="161"/>
  <c r="G32" i="161"/>
  <c r="H31" i="161"/>
  <c r="C20" i="161"/>
  <c r="C26" i="161"/>
  <c r="H32" i="161"/>
  <c r="G31" i="158"/>
  <c r="B20" i="158"/>
  <c r="B26" i="158"/>
  <c r="G32" i="158"/>
  <c r="H31" i="158"/>
  <c r="C20" i="158"/>
  <c r="C26" i="158"/>
  <c r="M10" i="158" s="1"/>
  <c r="H32" i="158"/>
  <c r="G31" i="165"/>
  <c r="B20" i="165"/>
  <c r="B26" i="165"/>
  <c r="G32" i="165"/>
  <c r="H31" i="165"/>
  <c r="C20" i="165"/>
  <c r="C26" i="165"/>
  <c r="M10" i="165" s="1"/>
  <c r="H32" i="165"/>
  <c r="G31" i="166"/>
  <c r="B20" i="166"/>
  <c r="B26" i="166"/>
  <c r="G32" i="166"/>
  <c r="H31" i="166"/>
  <c r="C20" i="166"/>
  <c r="C26" i="166"/>
  <c r="M10" i="166" s="1"/>
  <c r="H32" i="166"/>
  <c r="G31" i="164"/>
  <c r="B20" i="164"/>
  <c r="B26" i="164"/>
  <c r="G32" i="164"/>
  <c r="H31" i="164"/>
  <c r="C20" i="164"/>
  <c r="C26" i="164"/>
  <c r="M10" i="164" s="1"/>
  <c r="H32" i="164"/>
  <c r="G31" i="163"/>
  <c r="B20" i="163"/>
  <c r="B26" i="163"/>
  <c r="G32" i="163"/>
  <c r="H31" i="163"/>
  <c r="C20" i="163"/>
  <c r="C26" i="163"/>
  <c r="H32" i="163"/>
  <c r="G31" i="152"/>
  <c r="B20" i="152"/>
  <c r="B26" i="152"/>
  <c r="G32" i="152"/>
  <c r="H31" i="152"/>
  <c r="C20" i="152"/>
  <c r="C26" i="152"/>
  <c r="H32" i="152"/>
  <c r="M10" i="109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C47" i="109"/>
  <c r="C48" i="109"/>
  <c r="C49" i="109"/>
  <c r="C46" i="109"/>
  <c r="C34" i="109"/>
  <c r="D34" i="109" s="1"/>
  <c r="C35" i="109"/>
  <c r="C36" i="109"/>
  <c r="C37" i="109"/>
  <c r="D37" i="109" s="1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L41" i="109"/>
  <c r="M41" i="109" s="1"/>
  <c r="L40" i="109"/>
  <c r="L38" i="109"/>
  <c r="M38" i="109" s="1"/>
  <c r="L36" i="109"/>
  <c r="L35" i="109"/>
  <c r="L34" i="109"/>
  <c r="M34" i="109" s="1"/>
  <c r="M15" i="109"/>
  <c r="L11" i="109"/>
  <c r="M11" i="109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09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M10" i="148"/>
  <c r="M10" i="159"/>
  <c r="M10" i="160"/>
  <c r="M10" i="161"/>
  <c r="M10" i="163"/>
  <c r="M10" i="152"/>
  <c r="D1" i="147"/>
  <c r="B68" i="147" s="1"/>
  <c r="D1" i="148"/>
  <c r="G68" i="148" s="1"/>
  <c r="D1" i="149"/>
  <c r="C68" i="149" s="1"/>
  <c r="D1" i="150"/>
  <c r="B68" i="150" s="1"/>
  <c r="D1" i="151"/>
  <c r="C68" i="151" s="1"/>
  <c r="D1" i="157"/>
  <c r="C68" i="157" s="1"/>
  <c r="D1" i="159"/>
  <c r="G68" i="159" s="1"/>
  <c r="D1" i="160"/>
  <c r="D68" i="160" s="1"/>
  <c r="D1" i="162"/>
  <c r="F68" i="162" s="1"/>
  <c r="D1" i="161"/>
  <c r="B68" i="161" s="1"/>
  <c r="D1" i="158"/>
  <c r="C68" i="158" s="1"/>
  <c r="D1" i="165"/>
  <c r="B68" i="165" s="1"/>
  <c r="D1" i="166"/>
  <c r="H68" i="166" s="1"/>
  <c r="D1" i="164"/>
  <c r="H68" i="164" s="1"/>
  <c r="D1" i="163"/>
  <c r="C68" i="163" s="1"/>
  <c r="D1" i="152"/>
  <c r="D68" i="152" s="1"/>
  <c r="D68" i="161"/>
  <c r="H68" i="148"/>
  <c r="H68" i="157"/>
  <c r="B68" i="157"/>
  <c r="H24" i="2"/>
  <c r="B10" i="155"/>
  <c r="C10" i="155"/>
  <c r="D10" i="155"/>
  <c r="F10" i="155"/>
  <c r="G10" i="155"/>
  <c r="B6" i="147"/>
  <c r="L7" i="147"/>
  <c r="M7" i="147"/>
  <c r="K6" i="147"/>
  <c r="A15" i="147"/>
  <c r="A26" i="147"/>
  <c r="L50" i="147"/>
  <c r="D15" i="147"/>
  <c r="D17" i="147"/>
  <c r="D20" i="147" s="1"/>
  <c r="D18" i="147"/>
  <c r="K4" i="147"/>
  <c r="D23" i="147"/>
  <c r="B64" i="147"/>
  <c r="L64" i="147" s="1"/>
  <c r="D64" i="147"/>
  <c r="G64" i="147"/>
  <c r="H64" i="147"/>
  <c r="I64" i="147"/>
  <c r="M43" i="147"/>
  <c r="D22" i="147"/>
  <c r="D24" i="147"/>
  <c r="M24" i="147" s="1"/>
  <c r="M41" i="147"/>
  <c r="M40" i="147"/>
  <c r="M38" i="147"/>
  <c r="D37" i="147"/>
  <c r="M36" i="147"/>
  <c r="D36" i="147"/>
  <c r="M35" i="147"/>
  <c r="D35" i="147"/>
  <c r="M34" i="147"/>
  <c r="D34" i="147"/>
  <c r="M23" i="147"/>
  <c r="B6" i="148"/>
  <c r="L7" i="148"/>
  <c r="M7" i="148"/>
  <c r="K6" i="148"/>
  <c r="A15" i="148"/>
  <c r="A26" i="148"/>
  <c r="L50" i="148"/>
  <c r="D15" i="148"/>
  <c r="D17" i="148"/>
  <c r="D20" i="148" s="1"/>
  <c r="D18" i="148"/>
  <c r="K4" i="148"/>
  <c r="D23" i="148"/>
  <c r="B64" i="148"/>
  <c r="L64" i="148" s="1"/>
  <c r="D64" i="148"/>
  <c r="G64" i="148"/>
  <c r="H64" i="148"/>
  <c r="I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D17" i="149"/>
  <c r="D18" i="149"/>
  <c r="K4" i="149"/>
  <c r="D23" i="149"/>
  <c r="B64" i="149"/>
  <c r="L64" i="149" s="1"/>
  <c r="D64" i="149"/>
  <c r="G64" i="149"/>
  <c r="H64" i="149"/>
  <c r="I64" i="149"/>
  <c r="M43" i="149"/>
  <c r="D22" i="149"/>
  <c r="D24" i="149"/>
  <c r="M24" i="149" s="1"/>
  <c r="M41" i="149"/>
  <c r="M40" i="149"/>
  <c r="M38" i="149"/>
  <c r="D37" i="149"/>
  <c r="M36" i="149"/>
  <c r="D36" i="149"/>
  <c r="M35" i="149"/>
  <c r="D35" i="149"/>
  <c r="M34" i="149"/>
  <c r="D34" i="149"/>
  <c r="M23" i="149"/>
  <c r="B6" i="150"/>
  <c r="L7" i="150"/>
  <c r="M7" i="150"/>
  <c r="K6" i="150"/>
  <c r="A15" i="150"/>
  <c r="A26" i="150"/>
  <c r="L50" i="150"/>
  <c r="D15" i="150"/>
  <c r="D17" i="150"/>
  <c r="D18" i="150"/>
  <c r="D20" i="150"/>
  <c r="C43" i="150" s="1"/>
  <c r="K4" i="150"/>
  <c r="D23" i="150"/>
  <c r="B64" i="150"/>
  <c r="D64" i="150"/>
  <c r="G64" i="150"/>
  <c r="H64" i="150"/>
  <c r="I64" i="150"/>
  <c r="L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D20" i="151" s="1"/>
  <c r="K4" i="151"/>
  <c r="D23" i="151"/>
  <c r="B64" i="151"/>
  <c r="D64" i="151"/>
  <c r="L64" i="151" s="1"/>
  <c r="G64" i="151"/>
  <c r="H64" i="151"/>
  <c r="I64" i="151"/>
  <c r="M43" i="151"/>
  <c r="D22" i="151"/>
  <c r="D24" i="151"/>
  <c r="M24" i="151" s="1"/>
  <c r="M23" i="15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20" i="157" s="1"/>
  <c r="D18" i="157"/>
  <c r="K4" i="157"/>
  <c r="D23" i="157"/>
  <c r="B64" i="157"/>
  <c r="L64" i="157" s="1"/>
  <c r="D64" i="157"/>
  <c r="G64" i="157"/>
  <c r="H64" i="157"/>
  <c r="I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17" i="159"/>
  <c r="D18" i="159"/>
  <c r="D20" i="159"/>
  <c r="C43" i="159" s="1"/>
  <c r="K4" i="159"/>
  <c r="D23" i="159"/>
  <c r="B64" i="159"/>
  <c r="L64" i="159" s="1"/>
  <c r="D64" i="159"/>
  <c r="G64" i="159"/>
  <c r="H64" i="159"/>
  <c r="I64" i="159"/>
  <c r="M43" i="159"/>
  <c r="D22" i="159"/>
  <c r="D26" i="159" s="1"/>
  <c r="I32" i="159" s="1"/>
  <c r="D24" i="159"/>
  <c r="M24" i="159" s="1"/>
  <c r="M23" i="159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C43" i="160" s="1"/>
  <c r="K4" i="160"/>
  <c r="D23" i="160"/>
  <c r="B64" i="160"/>
  <c r="D64" i="160"/>
  <c r="G64" i="160"/>
  <c r="H64" i="160"/>
  <c r="I64" i="160"/>
  <c r="L64" i="160"/>
  <c r="M43" i="160"/>
  <c r="D22" i="160"/>
  <c r="D24" i="160"/>
  <c r="M23" i="160"/>
  <c r="M24" i="160" s="1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K4" i="162"/>
  <c r="D23" i="162"/>
  <c r="B64" i="162"/>
  <c r="L64" i="162" s="1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20" i="161" s="1"/>
  <c r="D17" i="161"/>
  <c r="D18" i="161"/>
  <c r="K4" i="161"/>
  <c r="D23" i="161"/>
  <c r="B64" i="161"/>
  <c r="L64" i="161" s="1"/>
  <c r="D64" i="161"/>
  <c r="G64" i="161"/>
  <c r="H64" i="161"/>
  <c r="I64" i="161"/>
  <c r="M43" i="161"/>
  <c r="D22" i="161"/>
  <c r="D24" i="161"/>
  <c r="M24" i="161" s="1"/>
  <c r="M41" i="161"/>
  <c r="M40" i="161"/>
  <c r="M38" i="161"/>
  <c r="D37" i="161"/>
  <c r="M36" i="161"/>
  <c r="D36" i="161"/>
  <c r="M35" i="161"/>
  <c r="D35" i="161"/>
  <c r="M34" i="161"/>
  <c r="D34" i="161"/>
  <c r="M23" i="161"/>
  <c r="B6" i="158"/>
  <c r="L7" i="158"/>
  <c r="M7" i="158"/>
  <c r="K6" i="158"/>
  <c r="A15" i="158"/>
  <c r="A26" i="158"/>
  <c r="L50" i="158"/>
  <c r="D15" i="158"/>
  <c r="D17" i="158"/>
  <c r="D18" i="158"/>
  <c r="D20" i="158"/>
  <c r="C43" i="158" s="1"/>
  <c r="K4" i="158"/>
  <c r="D23" i="158"/>
  <c r="B64" i="158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18" i="165"/>
  <c r="D20" i="165"/>
  <c r="C43" i="165" s="1"/>
  <c r="K4" i="165"/>
  <c r="D23" i="165"/>
  <c r="B64" i="165"/>
  <c r="D64" i="165"/>
  <c r="G64" i="165"/>
  <c r="H64" i="165"/>
  <c r="I64" i="165"/>
  <c r="L64" i="165" s="1"/>
  <c r="M43" i="165"/>
  <c r="D22" i="165"/>
  <c r="D24" i="165"/>
  <c r="M24" i="165" s="1"/>
  <c r="M23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20" i="166" s="1"/>
  <c r="D18" i="166"/>
  <c r="K4" i="166"/>
  <c r="D23" i="166"/>
  <c r="B64" i="166"/>
  <c r="D64" i="166"/>
  <c r="G64" i="166"/>
  <c r="H64" i="166"/>
  <c r="I64" i="166"/>
  <c r="L64" i="166"/>
  <c r="M43" i="166"/>
  <c r="D22" i="166"/>
  <c r="D24" i="166"/>
  <c r="M41" i="166"/>
  <c r="M40" i="166"/>
  <c r="M38" i="166"/>
  <c r="D37" i="166"/>
  <c r="M36" i="166"/>
  <c r="D36" i="166"/>
  <c r="M35" i="166"/>
  <c r="D35" i="166"/>
  <c r="M34" i="166"/>
  <c r="D34" i="166"/>
  <c r="M23" i="166"/>
  <c r="M24" i="166"/>
  <c r="B6" i="164"/>
  <c r="L7" i="164"/>
  <c r="M7" i="164"/>
  <c r="K6" i="164"/>
  <c r="A15" i="164"/>
  <c r="A26" i="164"/>
  <c r="L50" i="164"/>
  <c r="D15" i="164"/>
  <c r="D17" i="164"/>
  <c r="D20" i="164" s="1"/>
  <c r="D18" i="164"/>
  <c r="K4" i="164"/>
  <c r="D23" i="164"/>
  <c r="B64" i="164"/>
  <c r="L64" i="164" s="1"/>
  <c r="D64" i="164"/>
  <c r="G64" i="164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M24" i="164"/>
  <c r="B6" i="163"/>
  <c r="L7" i="163"/>
  <c r="M7" i="163"/>
  <c r="K6" i="163"/>
  <c r="A15" i="163"/>
  <c r="A26" i="163"/>
  <c r="L50" i="163"/>
  <c r="D15" i="163"/>
  <c r="D17" i="163"/>
  <c r="D18" i="163"/>
  <c r="D20" i="163"/>
  <c r="D26" i="163" s="1"/>
  <c r="I32" i="163" s="1"/>
  <c r="K4" i="163"/>
  <c r="D23" i="163"/>
  <c r="B64" i="163"/>
  <c r="L64" i="163" s="1"/>
  <c r="D64" i="163"/>
  <c r="G64" i="163"/>
  <c r="H64" i="163"/>
  <c r="I64" i="163"/>
  <c r="M43" i="163"/>
  <c r="D22" i="163"/>
  <c r="D24" i="163"/>
  <c r="M24" i="163" s="1"/>
  <c r="M41" i="163"/>
  <c r="M40" i="163"/>
  <c r="M38" i="163"/>
  <c r="D37" i="163"/>
  <c r="M36" i="163"/>
  <c r="D36" i="163"/>
  <c r="M35" i="163"/>
  <c r="D35" i="163"/>
  <c r="M34" i="163"/>
  <c r="D34" i="163"/>
  <c r="M23" i="163"/>
  <c r="B6" i="152"/>
  <c r="L7" i="152"/>
  <c r="M7" i="152"/>
  <c r="K6" i="152"/>
  <c r="A15" i="152"/>
  <c r="A26" i="152"/>
  <c r="L50" i="152"/>
  <c r="D15" i="152"/>
  <c r="D17" i="152"/>
  <c r="D18" i="152"/>
  <c r="K4" i="152"/>
  <c r="D23" i="152"/>
  <c r="B64" i="152"/>
  <c r="L64" i="152" s="1"/>
  <c r="D64" i="152"/>
  <c r="G64" i="152"/>
  <c r="H64" i="152"/>
  <c r="I64" i="152"/>
  <c r="M43" i="152"/>
  <c r="D22" i="152"/>
  <c r="D24" i="152"/>
  <c r="M24" i="152" s="1"/>
  <c r="M41" i="152"/>
  <c r="M40" i="152"/>
  <c r="M38" i="152"/>
  <c r="D37" i="152"/>
  <c r="M36" i="152"/>
  <c r="D36" i="152"/>
  <c r="M35" i="152"/>
  <c r="D35" i="152"/>
  <c r="M34" i="152"/>
  <c r="D34" i="152"/>
  <c r="M23" i="152"/>
  <c r="C43" i="163"/>
  <c r="D20" i="152"/>
  <c r="C43" i="152" s="1"/>
  <c r="L64" i="158"/>
  <c r="D20" i="162"/>
  <c r="D26" i="162" s="1"/>
  <c r="I32" i="162" s="1"/>
  <c r="M24" i="150"/>
  <c r="M24" i="158"/>
  <c r="F68" i="166"/>
  <c r="H68" i="163"/>
  <c r="F68" i="148"/>
  <c r="G68" i="164"/>
  <c r="C68" i="147"/>
  <c r="G68" i="147"/>
  <c r="H68" i="165"/>
  <c r="G68" i="163"/>
  <c r="D68" i="163"/>
  <c r="D68" i="147"/>
  <c r="B68" i="163"/>
  <c r="H68" i="147"/>
  <c r="F68" i="147"/>
  <c r="F68" i="163"/>
  <c r="G68" i="160" l="1"/>
  <c r="B68" i="160"/>
  <c r="H68" i="160"/>
  <c r="M40" i="109"/>
  <c r="M43" i="109"/>
  <c r="D35" i="109"/>
  <c r="M35" i="109"/>
  <c r="D68" i="148"/>
  <c r="H68" i="159"/>
  <c r="F68" i="159"/>
  <c r="D68" i="166"/>
  <c r="G68" i="166"/>
  <c r="C68" i="159"/>
  <c r="B68" i="148"/>
  <c r="B68" i="159"/>
  <c r="C68" i="160"/>
  <c r="C68" i="148"/>
  <c r="D68" i="159"/>
  <c r="B68" i="166"/>
  <c r="C68" i="166"/>
  <c r="I20" i="109"/>
  <c r="I16" i="109"/>
  <c r="I26" i="109"/>
  <c r="I15" i="109"/>
  <c r="I29" i="109"/>
  <c r="D23" i="109"/>
  <c r="D18" i="109"/>
  <c r="D20" i="109" s="1"/>
  <c r="C43" i="109" s="1"/>
  <c r="I18" i="109"/>
  <c r="I25" i="109"/>
  <c r="I17" i="109"/>
  <c r="B20" i="109"/>
  <c r="B26" i="109" s="1"/>
  <c r="M36" i="109"/>
  <c r="C20" i="109"/>
  <c r="C26" i="109" s="1"/>
  <c r="G31" i="109"/>
  <c r="I24" i="109"/>
  <c r="L50" i="109"/>
  <c r="M23" i="109"/>
  <c r="D24" i="109"/>
  <c r="I21" i="109"/>
  <c r="H31" i="109"/>
  <c r="I64" i="109"/>
  <c r="H64" i="109"/>
  <c r="G64" i="109"/>
  <c r="D64" i="109"/>
  <c r="J10" i="155"/>
  <c r="B64" i="109"/>
  <c r="B68" i="158"/>
  <c r="H68" i="158"/>
  <c r="G68" i="158"/>
  <c r="F68" i="158"/>
  <c r="F68" i="151"/>
  <c r="H68" i="151"/>
  <c r="D68" i="158"/>
  <c r="D36" i="109"/>
  <c r="C68" i="164"/>
  <c r="B68" i="164"/>
  <c r="G68" i="151"/>
  <c r="D68" i="164"/>
  <c r="C68" i="150"/>
  <c r="H68" i="150"/>
  <c r="F68" i="164"/>
  <c r="G68" i="150"/>
  <c r="F68" i="161"/>
  <c r="D68" i="165"/>
  <c r="D68" i="150"/>
  <c r="H68" i="162"/>
  <c r="F68" i="150"/>
  <c r="D68" i="151"/>
  <c r="B68" i="151"/>
  <c r="C43" i="161"/>
  <c r="D26" i="161"/>
  <c r="I32" i="161" s="1"/>
  <c r="C43" i="166"/>
  <c r="D26" i="166"/>
  <c r="I32" i="166" s="1"/>
  <c r="C43" i="151"/>
  <c r="D26" i="151"/>
  <c r="I32" i="151" s="1"/>
  <c r="D26" i="147"/>
  <c r="I32" i="147" s="1"/>
  <c r="C43" i="147"/>
  <c r="D26" i="148"/>
  <c r="I32" i="148" s="1"/>
  <c r="C43" i="148"/>
  <c r="C43" i="164"/>
  <c r="D26" i="164"/>
  <c r="I32" i="164" s="1"/>
  <c r="C43" i="157"/>
  <c r="D26" i="157"/>
  <c r="I32" i="157" s="1"/>
  <c r="D26" i="149"/>
  <c r="I32" i="149" s="1"/>
  <c r="C43" i="149"/>
  <c r="C68" i="161"/>
  <c r="G68" i="162"/>
  <c r="D26" i="152"/>
  <c r="I32" i="152" s="1"/>
  <c r="D26" i="165"/>
  <c r="I32" i="165" s="1"/>
  <c r="D26" i="160"/>
  <c r="I32" i="160" s="1"/>
  <c r="F68" i="149"/>
  <c r="F68" i="160"/>
  <c r="G68" i="157"/>
  <c r="H68" i="152"/>
  <c r="D26" i="150"/>
  <c r="I32" i="150" s="1"/>
  <c r="D26" i="158"/>
  <c r="I32" i="158" s="1"/>
  <c r="C68" i="162"/>
  <c r="F68" i="157"/>
  <c r="C68" i="165"/>
  <c r="G68" i="149"/>
  <c r="C43" i="162"/>
  <c r="B68" i="162"/>
  <c r="G68" i="161"/>
  <c r="F68" i="152"/>
  <c r="F68" i="165"/>
  <c r="G68" i="165"/>
  <c r="B68" i="149"/>
  <c r="B68" i="152"/>
  <c r="C68" i="109"/>
  <c r="D68" i="162"/>
  <c r="H68" i="161"/>
  <c r="G68" i="152"/>
  <c r="D68" i="157"/>
  <c r="H68" i="149"/>
  <c r="D68" i="149"/>
  <c r="C68" i="152"/>
  <c r="I31" i="109" l="1"/>
  <c r="G32" i="109"/>
  <c r="D26" i="109"/>
  <c r="I32" i="109" s="1"/>
  <c r="M24" i="109"/>
  <c r="H32" i="109"/>
  <c r="L64" i="109"/>
  <c r="D68" i="109"/>
  <c r="H68" i="109"/>
  <c r="F68" i="109"/>
  <c r="B68" i="109"/>
  <c r="I68" i="109" s="1"/>
  <c r="G68" i="1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<sst xmlns="http://schemas.openxmlformats.org/spreadsheetml/2006/main" count="5911" uniqueCount="1298">
  <si>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</si>
  <si>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</si>
  <si>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</si>
  <si>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</si>
  <si>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</si>
  <si>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</si>
  <si>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</si>
  <si>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</si>
  <si>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</si>
  <si>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</si>
  <si>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</si>
  <si>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</si>
  <si>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</si>
  <si>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</si>
  <si>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</si>
  <si>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</si>
  <si>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</si>
  <si>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</si>
  <si>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</si>
  <si>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</si>
  <si>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</si>
  <si>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</si>
  <si>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</si>
  <si>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</si>
  <si>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</si>
  <si>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</si>
  <si>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</si>
  <si>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</si>
  <si>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</si>
  <si>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</si>
  <si>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</si>
  <si>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</si>
  <si>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</si>
  <si>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</si>
  <si>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</si>
  <si>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</si>
  <si>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</si>
  <si>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</si>
  <si>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</si>
  <si>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</si>
  <si>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</si>
  <si>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</si>
  <si>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</si>
  <si>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</si>
  <si>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</si>
  <si>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</si>
  <si>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</si>
  <si>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</si>
  <si>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</si>
  <si>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</si>
  <si>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</si>
  <si>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</si>
  <si>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</si>
  <si>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</si>
  <si>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</si>
  <si>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</si>
  <si>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</si>
  <si>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</si>
  <si>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</si>
  <si>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</si>
  <si>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</si>
  <si>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</si>
  <si>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</si>
  <si>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</si>
  <si>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</si>
  <si>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</si>
  <si>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</si>
  <si>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</si>
  <si>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</si>
  <si>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</si>
  <si>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</si>
  <si>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</si>
  <si>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</si>
  <si>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</si>
  <si>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</si>
  <si>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</si>
  <si>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</si>
  <si>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</si>
  <si>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</si>
  <si>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</si>
  <si>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</si>
  <si>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</si>
  <si>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</si>
  <si>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</si>
  <si>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</si>
  <si>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</si>
  <si>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</si>
  <si>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</si>
  <si>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</si>
  <si>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</si>
  <si>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</si>
  <si>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</si>
  <si>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</si>
  <si>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</si>
  <si>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</si>
  <si>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</si>
  <si>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</si>
  <si>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</si>
  <si>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</si>
  <si>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</si>
  <si>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</si>
  <si>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</si>
  <si>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</si>
  <si>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</si>
  <si>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</si>
  <si>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</si>
  <si>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</si>
  <si>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</si>
  <si>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</si>
  <si>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</si>
  <si>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</si>
  <si>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</si>
  <si>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</si>
  <si>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</si>
  <si>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</si>
  <si>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</si>
  <si>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</si>
  <si>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</si>
  <si>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</si>
  <si>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</si>
  <si>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</si>
  <si>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</si>
  <si>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</si>
  <si>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</si>
  <si>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</si>
  <si>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</si>
  <si>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</si>
  <si>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</si>
  <si>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</si>
  <si>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</si>
  <si>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</si>
  <si>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</si>
  <si>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</si>
  <si>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</si>
  <si>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</si>
  <si>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</si>
  <si>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</si>
  <si>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</si>
  <si>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</si>
  <si>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</si>
  <si>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</si>
  <si>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</si>
  <si>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</si>
  <si>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</si>
  <si>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</si>
  <si>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</si>
  <si>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</si>
  <si>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</si>
  <si>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</si>
  <si>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</si>
  <si>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</si>
  <si>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</si>
  <si>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</si>
  <si>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</si>
  <si>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</si>
  <si>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</si>
  <si>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</si>
  <si>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</si>
  <si>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</si>
  <si>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</si>
  <si>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</si>
  <si>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</si>
  <si>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</si>
  <si>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</si>
  <si>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</si>
  <si>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</si>
  <si>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</si>
  <si>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</si>
  <si>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</si>
  <si>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</si>
  <si>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</si>
  <si>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</si>
  <si>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</si>
  <si>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</si>
  <si>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</si>
  <si>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</si>
  <si>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</si>
  <si>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</si>
  <si>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</si>
  <si>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</si>
  <si>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</si>
  <si>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</si>
  <si>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</si>
  <si>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</si>
  <si>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</si>
  <si>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</si>
  <si>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</si>
  <si>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</si>
  <si>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</si>
  <si>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</si>
  <si>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</si>
  <si>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</si>
  <si>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</si>
  <si>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</si>
  <si>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</si>
  <si>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</si>
  <si>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</si>
  <si>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</si>
  <si>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</si>
  <si>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</si>
  <si>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</si>
  <si>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</si>
  <si>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</si>
  <si>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</si>
  <si>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</si>
  <si>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</si>
  <si>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</si>
  <si>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</si>
  <si>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</si>
  <si>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</si>
  <si>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</si>
  <si>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</si>
  <si>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</si>
  <si>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</si>
  <si>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</si>
  <si>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</si>
  <si>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</si>
  <si>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</si>
  <si>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</si>
  <si>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</si>
  <si>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</si>
  <si>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</si>
  <si>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</si>
  <si>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</si>
  <si>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</si>
  <si>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</si>
  <si>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</si>
  <si>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</si>
  <si>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</si>
  <si>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</si>
  <si>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</si>
  <si>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</si>
  <si>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</si>
  <si>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</si>
  <si>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</si>
  <si>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</si>
  <si>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</si>
  <si>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</si>
  <si>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</si>
  <si>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</si>
  <si>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</si>
  <si>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</si>
  <si>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</si>
  <si>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</si>
  <si>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</si>
  <si>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</si>
  <si>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</si>
  <si>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</si>
  <si>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</si>
  <si>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</si>
  <si>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</si>
  <si>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</si>
  <si>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</si>
  <si>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</si>
  <si>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</si>
  <si>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</si>
  <si>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</si>
  <si>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</si>
  <si>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</si>
  <si>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</si>
  <si>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</si>
  <si>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</si>
  <si>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</si>
  <si>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</si>
  <si>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</si>
  <si>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</si>
  <si>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</si>
  <si>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</si>
  <si>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</si>
  <si>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</si>
  <si>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</si>
  <si>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</si>
  <si>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</si>
  <si>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</si>
  <si>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</si>
  <si>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</si>
  <si>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</si>
  <si>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</si>
  <si>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</si>
  <si>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</si>
  <si>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</si>
  <si>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</si>
  <si>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</si>
  <si>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</si>
  <si>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</si>
  <si>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</si>
  <si>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</si>
  <si>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</si>
  <si>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</si>
  <si>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</si>
  <si>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</si>
  <si>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</si>
  <si>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</si>
  <si>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</si>
  <si>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</si>
  <si>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</si>
  <si>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</si>
  <si>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</si>
  <si>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</si>
  <si>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</si>
  <si>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</si>
  <si>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</si>
  <si>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</si>
  <si>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</si>
  <si>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</si>
  <si>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</si>
  <si>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</si>
  <si>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</si>
  <si>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</si>
  <si>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</si>
  <si>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</si>
  <si>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</si>
  <si>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</si>
  <si>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</si>
  <si>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</si>
  <si>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</si>
  <si>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</si>
  <si>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</si>
  <si>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</si>
  <si>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</si>
  <si>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</si>
  <si>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</si>
  <si>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</si>
  <si>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</si>
  <si>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</si>
  <si>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</si>
  <si>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</si>
  <si>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</si>
  <si>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</si>
  <si>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</si>
  <si>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</si>
  <si>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</si>
  <si>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</si>
  <si>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</si>
  <si>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</si>
  <si>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</si>
  <si>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</si>
  <si>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</si>
  <si>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</si>
  <si>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</si>
  <si>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</si>
  <si>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</si>
  <si>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</si>
  <si>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</si>
  <si>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</si>
  <si>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</si>
  <si>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</si>
  <si>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</si>
  <si>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</si>
  <si>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</si>
  <si>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</si>
  <si>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</si>
  <si>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</si>
  <si>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</si>
  <si>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</si>
  <si>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</si>
  <si>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</si>
  <si>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</si>
  <si>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</si>
  <si>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</si>
  <si>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</si>
  <si>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</si>
  <si>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</si>
  <si>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</si>
  <si>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</si>
  <si>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</si>
  <si>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</si>
  <si>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</si>
  <si>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</si>
  <si>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</si>
  <si>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</si>
  <si>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</si>
  <si>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</si>
  <si>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</si>
  <si>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</si>
  <si>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</si>
  <si>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</si>
  <si>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</si>
  <si>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</si>
  <si>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</si>
  <si>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</si>
  <si>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</si>
  <si>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</si>
  <si>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</si>
  <si>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</si>
  <si>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</si>
  <si>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</si>
  <si>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</si>
  <si>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</si>
  <si>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</si>
  <si>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</si>
  <si>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</si>
  <si>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</si>
  <si>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</si>
  <si>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</si>
  <si>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</si>
  <si>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</si>
  <si>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</si>
  <si>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</si>
  <si>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</si>
  <si>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</si>
  <si>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</si>
  <si>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</si>
  <si>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</si>
  <si>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</si>
  <si>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</si>
  <si>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</si>
  <si>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</si>
  <si>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</si>
  <si>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</si>
  <si>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</si>
  <si>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</si>
  <si>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</si>
  <si>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</si>
  <si>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</si>
  <si>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</si>
  <si>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</si>
  <si>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</si>
  <si>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</si>
  <si>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</si>
  <si>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</si>
  <si>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</si>
  <si>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</si>
  <si>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</si>
  <si>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</si>
  <si>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</si>
  <si>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</si>
  <si>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</si>
  <si>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</si>
  <si>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</si>
  <si>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</si>
  <si>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</si>
  <si>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</si>
  <si>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</si>
  <si>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</si>
  <si>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</si>
  <si>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</si>
  <si>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</si>
  <si>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</si>
  <si>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</si>
  <si>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</si>
  <si>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</si>
  <si>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</si>
  <si>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</si>
  <si>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</si>
  <si>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</si>
  <si>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</si>
  <si>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</si>
  <si>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</si>
  <si>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</si>
  <si>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</si>
  <si>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</si>
  <si>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</si>
  <si>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</si>
  <si>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</si>
  <si>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</si>
  <si>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</si>
  <si>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</si>
  <si>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</si>
  <si>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</si>
  <si>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</si>
  <si>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</si>
  <si>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</si>
  <si>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</si>
  <si>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</si>
  <si>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</si>
  <si>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</si>
  <si>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</si>
  <si>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</si>
  <si>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</si>
  <si>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</si>
  <si>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</si>
  <si>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</si>
  <si>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</si>
  <si>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</si>
  <si>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</si>
  <si>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</si>
  <si>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</si>
  <si>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</si>
  <si>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</si>
  <si>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</si>
  <si>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</si>
  <si>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</si>
  <si>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</si>
  <si>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</si>
  <si>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</si>
  <si>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</si>
  <si>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</si>
  <si>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</si>
  <si>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</si>
  <si>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</si>
  <si>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</si>
  <si>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</si>
  <si>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</si>
  <si>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</si>
  <si>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</si>
  <si>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</si>
  <si>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</si>
  <si>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</si>
  <si>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</si>
  <si>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</si>
  <si>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</si>
  <si>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</si>
  <si>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</si>
  <si>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</si>
  <si>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</si>
  <si>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</si>
  <si>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</si>
  <si>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</si>
  <si>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</si>
  <si>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</si>
  <si>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</si>
  <si>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</si>
  <si>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</si>
  <si>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</si>
  <si>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</si>
  <si>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</si>
  <si>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</si>
  <si>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</si>
  <si>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</si>
  <si>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</si>
  <si>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</si>
  <si>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</si>
  <si>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</si>
  <si>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</si>
  <si>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</si>
  <si>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</si>
  <si>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</si>
  <si>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</si>
  <si>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</si>
  <si>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</si>
  <si>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</si>
  <si>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</si>
  <si>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</si>
  <si>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</si>
  <si>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</si>
  <si>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</si>
  <si>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</si>
  <si>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</si>
  <si>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</si>
  <si>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</si>
  <si>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</si>
  <si>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</si>
  <si>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</si>
  <si>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</si>
  <si>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</si>
  <si>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</si>
  <si>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</si>
  <si>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</si>
  <si>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</si>
  <si>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</si>
  <si>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</si>
  <si>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</si>
  <si>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</si>
  <si>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</si>
  <si>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</si>
  <si>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</si>
  <si>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</si>
  <si>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</si>
  <si>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</si>
  <si>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</si>
  <si>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</si>
  <si>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</si>
  <si>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</si>
  <si>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</si>
  <si>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</si>
  <si>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</si>
  <si>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</si>
  <si>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</si>
  <si>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</si>
  <si>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</si>
  <si>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</si>
  <si>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</si>
  <si>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</si>
  <si>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</si>
  <si>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</si>
  <si>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</si>
  <si>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</si>
  <si>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</si>
  <si>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</si>
  <si>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</si>
  <si>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</si>
  <si>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</si>
  <si>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</si>
  <si>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</si>
  <si>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</si>
  <si>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</si>
  <si>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</si>
  <si>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</si>
  <si>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</si>
  <si>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</si>
  <si>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</si>
  <si>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</si>
  <si>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</si>
  <si>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</si>
  <si>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</si>
  <si>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</si>
  <si>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</si>
  <si>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</si>
  <si>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</si>
  <si>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</si>
  <si>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</si>
  <si>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</si>
  <si>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</si>
  <si>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</si>
  <si>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</si>
  <si>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</si>
  <si>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</si>
  <si>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</si>
  <si>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</si>
  <si>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</si>
  <si>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</si>
  <si>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</si>
  <si>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</si>
  <si>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</si>
  <si>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</si>
  <si>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</si>
  <si>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</si>
  <si>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</si>
  <si>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</si>
  <si>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</si>
  <si>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</si>
  <si>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</si>
  <si>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</si>
  <si>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</si>
  <si>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</si>
  <si>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</si>
  <si>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</si>
  <si>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</si>
  <si>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</si>
  <si>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</si>
  <si>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</si>
  <si>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</si>
  <si>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</si>
  <si>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</si>
  <si>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</si>
  <si>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</si>
  <si>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</si>
  <si>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</si>
  <si>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</si>
  <si>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</si>
  <si>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</si>
  <si>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</si>
  <si>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</si>
  <si>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</si>
  <si>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</si>
  <si>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</si>
  <si>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</si>
  <si>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</si>
  <si>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</si>
  <si>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</si>
  <si>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</si>
  <si>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</si>
  <si>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</si>
  <si>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</si>
  <si>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</si>
  <si>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</si>
  <si>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</si>
  <si>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</si>
  <si>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</si>
  <si>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</si>
  <si>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</si>
  <si>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</si>
  <si>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</si>
  <si>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</si>
  <si>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</si>
  <si>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</si>
  <si>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</si>
  <si>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</si>
  <si>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</si>
  <si>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</si>
  <si>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</si>
  <si>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</si>
  <si>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</si>
  <si>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</si>
  <si>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</si>
  <si>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</si>
  <si>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</si>
  <si>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</si>
  <si>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</si>
  <si>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</si>
  <si>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</si>
  <si>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</si>
  <si>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</si>
  <si>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</si>
  <si>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</si>
  <si>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</si>
  <si>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</si>
  <si>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</si>
  <si>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</si>
  <si>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</si>
  <si>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</si>
  <si>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</si>
  <si>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</si>
  <si>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</si>
  <si>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</si>
  <si>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</si>
  <si>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</si>
  <si>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</si>
  <si>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</si>
  <si>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</si>
  <si>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</si>
  <si>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</si>
  <si>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</si>
  <si>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</si>
  <si>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</si>
  <si>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</si>
  <si>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</si>
  <si>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</si>
  <si>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</si>
  <si>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</si>
  <si>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</si>
  <si>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</si>
  <si>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</si>
  <si>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</si>
  <si>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</si>
  <si>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</si>
  <si>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</si>
  <si>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</si>
  <si>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</si>
  <si>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</si>
  <si>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</si>
  <si>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</si>
  <si>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</si>
  <si>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</si>
  <si>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</si>
  <si>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</si>
  <si>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</si>
  <si>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</si>
  <si>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</si>
  <si>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</si>
  <si>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</si>
  <si>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</si>
  <si>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</si>
  <si>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</si>
  <si>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</si>
  <si>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</si>
  <si>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</si>
  <si>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</si>
  <si>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</si>
  <si>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</si>
  <si>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</si>
  <si>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</si>
  <si>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</si>
  <si>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</si>
  <si>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</si>
  <si>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</si>
  <si>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</si>
  <si>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</si>
  <si>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</si>
  <si>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</si>
  <si>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</si>
  <si>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</si>
  <si>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</si>
  <si>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</si>
  <si>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</si>
  <si>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</si>
  <si>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</si>
  <si>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</si>
  <si>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</si>
  <si>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</si>
  <si>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</si>
  <si>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</si>
  <si>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</si>
  <si>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</si>
  <si>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</si>
  <si>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</si>
  <si>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</si>
  <si>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</si>
  <si>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</si>
  <si>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</si>
  <si>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</si>
  <si>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</si>
  <si>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</si>
  <si>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</si>
  <si>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</si>
  <si>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</si>
  <si>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</si>
  <si>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</si>
  <si>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</si>
  <si>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</si>
  <si>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</si>
  <si>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</si>
  <si>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</si>
  <si>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</si>
  <si>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</si>
  <si>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</si>
  <si>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</si>
  <si>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</si>
  <si>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</si>
  <si>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</si>
  <si>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</si>
  <si>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</si>
  <si>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</si>
  <si>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</si>
  <si>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</si>
  <si>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</si>
  <si>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</si>
  <si>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</si>
  <si>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</si>
  <si>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</si>
  <si>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</si>
  <si>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</si>
  <si>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</si>
  <si>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</si>
  <si>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</si>
  <si>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</si>
  <si>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</si>
  <si>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</si>
  <si>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</si>
  <si>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</si>
  <si>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</si>
  <si>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</si>
  <si>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</si>
  <si>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</si>
  <si>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</si>
  <si>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</si>
  <si>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</si>
  <si>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</si>
  <si>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</si>
  <si>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</si>
  <si>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</si>
  <si>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</si>
  <si>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</si>
  <si>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</si>
  <si>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</si>
  <si>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</si>
  <si>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</si>
  <si>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</si>
  <si>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</si>
  <si>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</si>
  <si>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</si>
  <si>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</si>
  <si>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</si>
  <si>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</si>
  <si>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</si>
  <si>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</si>
  <si>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</si>
  <si>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</si>
  <si>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</si>
  <si>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</si>
  <si>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</si>
  <si>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</si>
  <si>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</si>
  <si>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</si>
  <si>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</si>
  <si>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</si>
  <si>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</si>
  <si>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</si>
  <si>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</si>
  <si>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</si>
  <si>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</si>
  <si>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</si>
  <si>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</si>
  <si>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</si>
  <si>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</si>
  <si>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</si>
  <si>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</si>
  <si>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</si>
  <si>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</si>
  <si>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</si>
  <si>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</si>
  <si>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</si>
  <si>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</si>
  <si>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</si>
  <si>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</si>
  <si>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</si>
  <si>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</si>
  <si>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</si>
  <si>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</si>
  <si>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</si>
  <si>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</si>
  <si>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</si>
  <si>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</si>
  <si>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</si>
  <si>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</si>
  <si>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</si>
  <si>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</si>
  <si>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</si>
  <si>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</si>
  <si>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</si>
  <si>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</si>
  <si>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</si>
  <si>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</si>
  <si>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</si>
  <si>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</si>
  <si>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</si>
  <si>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</si>
  <si>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</si>
  <si>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</si>
  <si>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</si>
  <si>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</si>
  <si>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</si>
  <si>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</si>
  <si>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</si>
  <si>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</si>
  <si>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</si>
  <si>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</si>
  <si>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</si>
  <si>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</si>
  <si>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</si>
  <si>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</si>
  <si>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</si>
  <si>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</si>
  <si>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</si>
  <si>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</si>
  <si>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</si>
  <si>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</si>
  <si>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</si>
  <si>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</si>
  <si>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</si>
  <si>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</si>
  <si>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</si>
  <si>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</si>
  <si>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</si>
  <si>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</si>
  <si>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</si>
  <si>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</si>
  <si>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</si>
  <si>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</si>
  <si>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</si>
  <si>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</si>
  <si>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</si>
  <si>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</si>
  <si>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</si>
  <si>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</si>
  <si>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</si>
  <si>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</si>
  <si>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</si>
  <si>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</si>
  <si>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</si>
  <si>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</si>
  <si>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</si>
  <si>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</si>
  <si>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</si>
  <si>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</si>
  <si>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</si>
  <si>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</si>
  <si>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</si>
  <si>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</si>
  <si>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</si>
  <si>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</si>
  <si>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</si>
  <si>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</si>
  <si>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</si>
  <si>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</si>
  <si>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</si>
  <si>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</si>
  <si>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</si>
  <si>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</si>
  <si>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</si>
  <si>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</si>
  <si>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</si>
  <si>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</si>
  <si>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</si>
  <si>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</si>
  <si>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</si>
  <si>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</si>
  <si>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</si>
  <si>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</si>
  <si>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</si>
  <si>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</si>
  <si>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</si>
  <si>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</si>
  <si>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</si>
  <si>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</si>
  <si>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</si>
  <si>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</si>
  <si>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</si>
  <si>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</si>
  <si>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</si>
  <si>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</si>
  <si>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</si>
  <si>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</si>
  <si>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</si>
  <si>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</si>
  <si>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</si>
  <si>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</si>
  <si>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</si>
  <si>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</si>
  <si>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</si>
  <si>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</si>
  <si>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</si>
  <si>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</si>
  <si>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</si>
  <si>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</si>
  <si>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</si>
  <si>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</si>
  <si>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</si>
  <si>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</si>
  <si>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</si>
  <si>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</si>
  <si>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</si>
  <si>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</si>
  <si>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</si>
  <si>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</si>
  <si>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</si>
  <si>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</si>
  <si>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</si>
  <si>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</si>
  <si>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</si>
  <si>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</si>
  <si>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</si>
  <si>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</si>
  <si>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</si>
  <si>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</si>
  <si>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</si>
  <si>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</si>
  <si>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</si>
  <si>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</si>
  <si>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</si>
  <si>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</si>
  <si>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</si>
  <si>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</si>
  <si>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</si>
  <si>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</si>
  <si>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</si>
  <si>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</si>
  <si>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</si>
  <si>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</si>
  <si>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</si>
  <si>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</si>
  <si>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</si>
  <si>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</si>
  <si>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</si>
  <si>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</si>
  <si>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</si>
  <si>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</si>
  <si>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</si>
  <si>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</si>
  <si>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</si>
  <si>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</si>
  <si>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</si>
  <si>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</si>
  <si>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</si>
  <si>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</si>
  <si>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</si>
  <si>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</si>
  <si>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</si>
  <si>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</si>
  <si>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</si>
  <si>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</si>
  <si>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</si>
  <si>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</si>
  <si>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</si>
  <si>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</si>
  <si>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</si>
  <si>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</si>
  <si>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</si>
  <si>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</si>
  <si>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</si>
  <si>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</si>
  <si>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</si>
  <si>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</si>
  <si>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</si>
  <si>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</si>
  <si>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</si>
  <si>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</si>
  <si>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</si>
  <si>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</si>
  <si>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</si>
  <si>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</si>
  <si>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</si>
  <si>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</si>
  <si>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</si>
  <si>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</si>
  <si>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</si>
  <si>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</si>
  <si>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</si>
  <si>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</si>
  <si>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</si>
  <si>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</si>
  <si>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</si>
  <si>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</si>
  <si>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</si>
  <si>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</si>
  <si>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</si>
  <si>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</si>
  <si>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</si>
  <si>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</si>
  <si>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</si>
  <si>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</si>
  <si>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</si>
  <si>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</si>
  <si>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</si>
  <si>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</si>
  <si>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</si>
  <si>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</si>
  <si>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</si>
  <si>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</si>
  <si>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</si>
  <si>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</si>
  <si>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</si>
  <si>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</si>
  <si>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</si>
  <si>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</si>
  <si>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</si>
  <si>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</si>
  <si>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</si>
  <si>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</si>
  <si>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</si>
  <si>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</si>
  <si>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</si>
  <si>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</si>
  <si>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</si>
  <si>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</si>
  <si>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</si>
  <si>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</si>
  <si>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</si>
  <si>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</si>
  <si>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</si>
  <si>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</si>
  <si>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</si>
  <si>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</si>
  <si>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</si>
  <si>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</si>
  <si>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</si>
  <si>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</si>
  <si>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</si>
  <si>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</si>
  <si>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</si>
  <si>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</si>
  <si>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</si>
  <si>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</si>
  <si>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</si>
  <si>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</si>
  <si>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</si>
  <si>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</si>
  <si>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</si>
  <si>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</si>
  <si>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</si>
  <si>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</si>
  <si>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</si>
  <si>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</si>
  <si>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</si>
  <si>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</si>
  <si>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</si>
  <si>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</si>
  <si>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</si>
  <si>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</si>
  <si>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</si>
  <si>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</si>
  <si>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</si>
  <si>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</si>
  <si>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</si>
  <si>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</si>
  <si>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</si>
  <si>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</si>
  <si>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</si>
  <si>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</si>
  <si>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</si>
  <si>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</si>
  <si>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Vorjahr</t>
  </si>
  <si>
    <t>Amt</t>
  </si>
  <si>
    <t/>
  </si>
  <si>
    <t>Mecklenburgische Seenplatte</t>
  </si>
  <si>
    <t>Röbel-Müritz</t>
  </si>
  <si>
    <t>2022</t>
  </si>
  <si>
    <t>31.12.2022</t>
  </si>
  <si>
    <t>01.01.2023</t>
  </si>
  <si>
    <t>13.071.159.000</t>
  </si>
  <si>
    <t>Geistlinger</t>
  </si>
  <si>
    <t>Anke</t>
  </si>
  <si>
    <t>Jahresbericht der Jugendfeuerwehr</t>
  </si>
  <si>
    <t>13.071.159.003</t>
  </si>
  <si>
    <t xml:space="preserve">Jugendfeuerwehr </t>
  </si>
  <si>
    <t>Altenhof</t>
  </si>
  <si>
    <t xml:space="preserve">Kreis </t>
  </si>
  <si>
    <t>29.12.2022</t>
  </si>
  <si>
    <t xml:space="preserve">in der Jugendfeuerwehr gibt es </t>
  </si>
  <si>
    <t>31.12.1995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</si>
  <si>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</si>
  <si>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</si>
  <si>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</si>
  <si>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</si>
  <si>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</si>
  <si>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</si>
  <si>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</si>
  <si>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</si>
  <si>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</si>
  <si>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</si>
  <si>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</si>
  <si>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</si>
  <si>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</si>
  <si>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</si>
  <si>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</si>
  <si>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Schreiber</t>
  </si>
  <si>
    <t>Thorsten</t>
  </si>
  <si>
    <t>10.10.1981</t>
  </si>
  <si>
    <t>08.08.2020</t>
  </si>
  <si>
    <t>17209</t>
  </si>
  <si>
    <t>An der Eldequelle 5</t>
  </si>
  <si>
    <t>Formularstand: 18.03.2012</t>
  </si>
  <si>
    <t>13.071.159.013</t>
  </si>
  <si>
    <t>Bollewick</t>
  </si>
  <si>
    <t>08.11.1998</t>
  </si>
  <si>
    <t>Christoph</t>
  </si>
  <si>
    <t>Dana</t>
  </si>
  <si>
    <t>21.03.1980</t>
  </si>
  <si>
    <t>27.01.2018</t>
  </si>
  <si>
    <t>17207</t>
  </si>
  <si>
    <t>Röbeler Straße 67</t>
  </si>
  <si>
    <t>13.071.000.000</t>
  </si>
  <si>
    <t>Bütow</t>
  </si>
  <si>
    <t>24.12.2022</t>
  </si>
  <si>
    <t>31.12.1997</t>
  </si>
  <si>
    <t>Loskant</t>
  </si>
  <si>
    <t>Gerhard</t>
  </si>
  <si>
    <t>22.06.1965</t>
  </si>
  <si>
    <t>14.04.2017</t>
  </si>
  <si>
    <t>Dorfstraße 37</t>
  </si>
  <si>
    <t>Fincken</t>
  </si>
  <si>
    <t>22.12.2022</t>
  </si>
  <si>
    <t>20.06.1995</t>
  </si>
  <si>
    <t>Röhmeier</t>
  </si>
  <si>
    <t>Andrea</t>
  </si>
  <si>
    <t>12.04.1967</t>
  </si>
  <si>
    <t>07.04.2006</t>
  </si>
  <si>
    <t>Hofstraße 13</t>
  </si>
  <si>
    <t>Leizen</t>
  </si>
  <si>
    <t>19.12.2022</t>
  </si>
  <si>
    <t>12.05.1997</t>
  </si>
  <si>
    <t>Mattis</t>
  </si>
  <si>
    <t>Henry</t>
  </si>
  <si>
    <t>27.04.1994</t>
  </si>
  <si>
    <t>11.01.2016</t>
  </si>
  <si>
    <t>17213</t>
  </si>
  <si>
    <t>Rogeez</t>
  </si>
  <si>
    <t>Gisela-Ring 13</t>
  </si>
  <si>
    <t>Ludorf</t>
  </si>
  <si>
    <t>20.03.1995</t>
  </si>
  <si>
    <t>Maron</t>
  </si>
  <si>
    <t>Heiko</t>
  </si>
  <si>
    <t>12.12.1980</t>
  </si>
  <si>
    <t>01.10.2021</t>
  </si>
  <si>
    <t>Südmüritz</t>
  </si>
  <si>
    <t>Eichenweg 5</t>
  </si>
  <si>
    <t>Priborn</t>
  </si>
  <si>
    <t>20.12.2022</t>
  </si>
  <si>
    <t>03.02.1998</t>
  </si>
  <si>
    <t>Brambora</t>
  </si>
  <si>
    <t>Nico</t>
  </si>
  <si>
    <t>18.01.1993</t>
  </si>
  <si>
    <t>21.12.2018</t>
  </si>
  <si>
    <t>Dorfstraße 63</t>
  </si>
  <si>
    <t>Rechlin</t>
  </si>
  <si>
    <t>01.09.1994</t>
  </si>
  <si>
    <t>11.09.1967</t>
  </si>
  <si>
    <t>23.03.2012</t>
  </si>
  <si>
    <t>17248</t>
  </si>
  <si>
    <t>Goethe Straße 10</t>
  </si>
  <si>
    <t>13.071.159.124</t>
  </si>
  <si>
    <t>30.12.2022</t>
  </si>
  <si>
    <t>01.11.1991</t>
  </si>
  <si>
    <t>Hahn</t>
  </si>
  <si>
    <t>Tobias</t>
  </si>
  <si>
    <t>03.08.1995</t>
  </si>
  <si>
    <t>29.02.2020</t>
  </si>
  <si>
    <t>Röbel</t>
  </si>
  <si>
    <t>Straße des Friedens 65</t>
  </si>
  <si>
    <t>Sietow</t>
  </si>
  <si>
    <t>01.01.1997</t>
  </si>
  <si>
    <t>Heeren</t>
  </si>
  <si>
    <t>Olaf</t>
  </si>
  <si>
    <t>19.04.1982</t>
  </si>
  <si>
    <t>01.10.2019</t>
  </si>
  <si>
    <t>Malchowerstraße 5a</t>
  </si>
  <si>
    <t>13.071.159.175</t>
  </si>
  <si>
    <t>Wredenhagen</t>
  </si>
  <si>
    <t>Eldetal</t>
  </si>
  <si>
    <t>25.11.1994</t>
  </si>
  <si>
    <t>Marquardt</t>
  </si>
  <si>
    <t>Michael</t>
  </si>
  <si>
    <t>26.06.1983</t>
  </si>
  <si>
    <t>20.03.2109</t>
  </si>
  <si>
    <t>Dorfstraße  92</t>
  </si>
  <si>
    <t xml:space="preserve">      </t>
  </si>
  <si>
    <t>Grabow-Below</t>
  </si>
  <si>
    <t>01.08.1995</t>
  </si>
  <si>
    <t>Ungnade</t>
  </si>
  <si>
    <t>Daniel</t>
  </si>
  <si>
    <t>14.06.1985</t>
  </si>
  <si>
    <t>01.12.2012</t>
  </si>
  <si>
    <t>27404</t>
  </si>
  <si>
    <t>Elsdorf</t>
  </si>
  <si>
    <t>Lerchenweg 2</t>
  </si>
  <si>
    <t>Zepkow</t>
  </si>
  <si>
    <t>22.11.1995</t>
  </si>
  <si>
    <t>Weber</t>
  </si>
  <si>
    <t>12.03.1977</t>
  </si>
  <si>
    <t>16.02.2019</t>
  </si>
  <si>
    <t>Eldetal OT Zepkow</t>
  </si>
  <si>
    <t>Wiesenstraße 4</t>
  </si>
  <si>
    <t>Massow</t>
  </si>
  <si>
    <t>Sylvia</t>
  </si>
  <si>
    <t>07.02.1980</t>
  </si>
  <si>
    <t>20.05.2020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</si>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</sst>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18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8-4B78-9239-CFD9A8E75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652912"/>
        <c:axId val="1"/>
        <c:axId val="0"/>
      </c:bar3DChart>
      <c:catAx>
        <c:axId val="89365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3652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8-4C8E-9B85-0305BD408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4545280"/>
        <c:axId val="1"/>
        <c:axId val="0"/>
      </c:bar3DChart>
      <c:catAx>
        <c:axId val="53454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3454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D-401B-ABC5-02ABDAC66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4546480"/>
        <c:axId val="1"/>
        <c:axId val="0"/>
      </c:bar3DChart>
      <c:catAx>
        <c:axId val="53454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34546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76200</xdr:rowOff>
        </xdr:from>
        <xdr:to>
          <xdr:col>8</xdr:col>
          <xdr:colOff>981075</xdr:colOff>
          <xdr:row>2</xdr:row>
          <xdr:rowOff>104775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133350</xdr:rowOff>
        </xdr:from>
        <xdr:to>
          <xdr:col>8</xdr:col>
          <xdr:colOff>981075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428625</xdr:colOff>
          <xdr:row>1</xdr:row>
          <xdr:rowOff>85725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8</xdr:col>
          <xdr:colOff>419100</xdr:colOff>
          <xdr:row>1</xdr:row>
          <xdr:rowOff>85725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9618" cy="63873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62735" cy="63873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495300</xdr:colOff>
          <xdr:row>1</xdr:row>
          <xdr:rowOff>85725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76694" cy="6350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00000000-0008-0000-0400-000018A40100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9</xdr:col>
          <xdr:colOff>28575</xdr:colOff>
          <xdr:row>1</xdr:row>
          <xdr:rowOff>47625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topLeftCell="A21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51" t="s">
        <v>122</v>
      </c>
      <c r="B1" s="252"/>
      <c r="C1" s="252"/>
      <c r="D1" s="252"/>
      <c r="E1" s="252"/>
      <c r="F1" s="252"/>
      <c r="G1" s="252"/>
      <c r="H1" s="252"/>
      <c r="I1" s="252"/>
    </row>
    <row r="2" spans="1:9" ht="5.25" customHeight="1" x14ac:dyDescent="0.2">
      <c r="A2" s="127" t="s">
        <v>1152</v>
      </c>
    </row>
    <row r="3" spans="1:9" x14ac:dyDescent="0.2">
      <c r="A3" s="253" t="s">
        <v>136</v>
      </c>
      <c r="B3" s="253"/>
      <c r="C3" s="253"/>
      <c r="D3" s="253"/>
      <c r="E3" s="253"/>
      <c r="F3" s="253"/>
      <c r="G3" s="253"/>
      <c r="H3" s="253"/>
      <c r="I3" s="253"/>
    </row>
    <row r="4" spans="1:9" ht="7.5" customHeight="1" thickBot="1" x14ac:dyDescent="0.25"/>
    <row r="5" spans="1:9" ht="20.25" customHeight="1" thickBot="1" x14ac:dyDescent="0.25">
      <c r="A5" s="128" t="s">
        <v>1153</v>
      </c>
      <c r="B5" s="128"/>
      <c r="C5" s="261" t="s">
        <v>1156</v>
      </c>
      <c r="D5" s="262"/>
      <c r="E5" s="263"/>
      <c r="F5" s="130"/>
      <c r="G5" s="190" t="str">
        <f>RIGHT(A38,10)</f>
        <v>15.02.2014</v>
      </c>
      <c r="H5" s="131" t="s">
        <v>142</v>
      </c>
      <c r="I5" s="132" t="s">
        <v>1157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66" t="s">
        <v>1160</v>
      </c>
      <c r="D7" s="267"/>
      <c r="E7" s="134"/>
      <c r="F7" s="130"/>
      <c r="H7" s="131" t="s">
        <v>141</v>
      </c>
      <c r="I7" s="137" t="s">
        <v>1158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57" t="s">
        <v>111</v>
      </c>
      <c r="D9" s="258"/>
      <c r="E9" s="259"/>
      <c r="F9" s="138"/>
      <c r="H9" s="139" t="s">
        <v>143</v>
      </c>
      <c r="I9" s="142" t="s">
        <v>1159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57" t="s">
        <v>1154</v>
      </c>
      <c r="D11" s="258"/>
      <c r="E11" s="259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60"/>
    </row>
    <row r="13" spans="1:9" ht="13.5" customHeight="1" thickBot="1" x14ac:dyDescent="0.25">
      <c r="A13" s="128" t="s">
        <v>128</v>
      </c>
      <c r="C13" s="257" t="s">
        <v>1155</v>
      </c>
      <c r="D13" s="264"/>
      <c r="E13" s="265"/>
      <c r="F13" s="138"/>
      <c r="G13" s="141"/>
      <c r="H13" s="167"/>
      <c r="I13" s="260"/>
    </row>
    <row r="14" spans="1:9" ht="8.25" customHeight="1" thickBot="1" x14ac:dyDescent="0.25"/>
    <row r="15" spans="1:9" ht="13.5" thickBot="1" x14ac:dyDescent="0.25">
      <c r="A15" s="128" t="s">
        <v>140</v>
      </c>
      <c r="C15" s="247" t="s">
        <v>120</v>
      </c>
      <c r="D15" s="248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10</v>
      </c>
      <c r="E18" s="147">
        <v>14</v>
      </c>
      <c r="F18" s="138"/>
    </row>
    <row r="19" spans="1:9" ht="13.5" thickBot="1" x14ac:dyDescent="0.25">
      <c r="C19" s="143"/>
      <c r="G19" s="131" t="s">
        <v>144</v>
      </c>
      <c r="H19" s="255" t="s">
        <v>1154</v>
      </c>
      <c r="I19" s="256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75" t="s">
        <v>1154</v>
      </c>
      <c r="I21" s="27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54" t="s">
        <v>1161</v>
      </c>
      <c r="C23" s="254"/>
      <c r="D23" s="131" t="s">
        <v>57</v>
      </c>
      <c r="E23" s="274" t="s">
        <v>1162</v>
      </c>
      <c r="F23" s="274"/>
      <c r="G23" s="274"/>
      <c r="H23" s="131" t="s">
        <v>58</v>
      </c>
      <c r="I23" s="149" t="s">
        <v>1154</v>
      </c>
    </row>
    <row r="24" spans="1:9" s="150" customFormat="1" ht="15" customHeight="1" thickBot="1" x14ac:dyDescent="0.25">
      <c r="A24" s="131" t="s">
        <v>59</v>
      </c>
      <c r="B24" s="250" t="s">
        <v>1154</v>
      </c>
      <c r="C24" s="250"/>
      <c r="D24" s="131" t="s">
        <v>60</v>
      </c>
      <c r="E24" s="249" t="s">
        <v>1154</v>
      </c>
      <c r="F24" s="249"/>
      <c r="G24" s="249"/>
      <c r="H24" s="151" t="str">
        <f>C15</f>
        <v>GJFW seit:</v>
      </c>
      <c r="I24" s="152" t="s">
        <v>1154</v>
      </c>
    </row>
    <row r="25" spans="1:9" s="150" customFormat="1" ht="15" customHeight="1" thickBot="1" x14ac:dyDescent="0.25">
      <c r="A25" s="131" t="s">
        <v>62</v>
      </c>
      <c r="B25" s="153" t="s">
        <v>1154</v>
      </c>
      <c r="C25" s="274" t="s">
        <v>1154</v>
      </c>
      <c r="D25" s="274"/>
      <c r="E25" s="249" t="s">
        <v>1276</v>
      </c>
      <c r="F25" s="249"/>
      <c r="G25" s="249"/>
      <c r="H25" s="131" t="s">
        <v>63</v>
      </c>
      <c r="I25" s="152" t="s">
        <v>1154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1154</v>
      </c>
    </row>
    <row r="27" spans="1:9" ht="3.75" customHeight="1" thickBot="1" x14ac:dyDescent="0.25"/>
    <row r="28" spans="1:9" x14ac:dyDescent="0.2">
      <c r="A28" s="271" t="s">
        <v>163</v>
      </c>
      <c r="B28" s="272"/>
      <c r="C28" s="272"/>
      <c r="D28" s="272"/>
      <c r="E28" s="272"/>
      <c r="F28" s="272"/>
      <c r="G28" s="272"/>
      <c r="H28" s="272"/>
      <c r="I28" s="273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77" t="s">
        <v>161</v>
      </c>
      <c r="B30" s="278"/>
      <c r="C30" s="278"/>
      <c r="D30" s="278"/>
      <c r="E30" s="278"/>
      <c r="F30" s="278"/>
      <c r="G30" s="278"/>
      <c r="H30" s="278"/>
      <c r="I30" s="27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68" t="s">
        <v>162</v>
      </c>
      <c r="B32" s="269"/>
      <c r="C32" s="269"/>
      <c r="D32" s="269"/>
      <c r="E32" s="269"/>
      <c r="F32" s="269"/>
      <c r="G32" s="269"/>
      <c r="H32" s="269"/>
      <c r="I32" s="270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EDqi20qpto3BFyQzhtaQHyREfUeZOL8wzfQqNtxlRdQc1WT3TCLcXHDW0v4ai2O6+ZjGNEGRV7dE5Iq7nepEWA==" saltValue="TiuHxyfcr4hYa9O9JrKb4Q==" spinCount="100000" sheet="1" objects="1" scenarios="1" selectLockedCells="1" selectUnlockedCells="1"/>
  <mergeCells count="20">
    <mergeCell ref="A32:I32"/>
    <mergeCell ref="A28:I28"/>
    <mergeCell ref="C25:D25"/>
    <mergeCell ref="E25:G25"/>
    <mergeCell ref="H21:I21"/>
    <mergeCell ref="E23:G23"/>
    <mergeCell ref="A30:I30"/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76200</xdr:rowOff>
                  </from>
                  <to>
                    <xdr:col>8</xdr:col>
                    <xdr:colOff>981075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133350</xdr:rowOff>
                  </from>
                  <to>
                    <xdr:col>8</xdr:col>
                    <xdr:colOff>981075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7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1237</v>
      </c>
      <c r="C4" s="100"/>
      <c r="D4" s="100"/>
      <c r="E4" s="21"/>
      <c r="G4" s="101"/>
      <c r="H4" s="214" t="s">
        <v>69</v>
      </c>
      <c r="I4" s="21"/>
      <c r="J4" s="21"/>
      <c r="K4" s="100" t="s">
        <v>1237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1238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1239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0</v>
      </c>
      <c r="M10" s="72">
        <v>0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6</v>
      </c>
      <c r="C15" s="110">
        <v>0</v>
      </c>
      <c r="D15" s="194">
        <v>6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2</v>
      </c>
    </row>
    <row r="20" spans="1:13" ht="10.9" customHeight="1" x14ac:dyDescent="0.2">
      <c r="A20" s="90" t="s">
        <v>13</v>
      </c>
      <c r="B20" s="194">
        <v>7</v>
      </c>
      <c r="C20" s="194">
        <v>0</v>
      </c>
      <c r="D20" s="194">
        <v>7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2</v>
      </c>
      <c r="C24" s="110">
        <v>0</v>
      </c>
      <c r="D24" s="194">
        <v>2</v>
      </c>
      <c r="E24" s="21"/>
      <c r="F24" s="110">
        <v>14</v>
      </c>
      <c r="G24" s="75">
        <v>3</v>
      </c>
      <c r="H24" s="75">
        <v>0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1174</v>
      </c>
      <c r="B26" s="194">
        <v>5</v>
      </c>
      <c r="C26" s="194">
        <v>0</v>
      </c>
      <c r="D26" s="194">
        <v>5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5</v>
      </c>
      <c r="H31" s="72">
        <v>0</v>
      </c>
      <c r="I31" s="72">
        <v>5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16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2</v>
      </c>
      <c r="C53" s="105" t="s">
        <v>37</v>
      </c>
      <c r="D53" s="46"/>
      <c r="E53" s="46"/>
      <c r="G53" s="121"/>
      <c r="H53" s="193">
        <v>59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2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21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1240</v>
      </c>
      <c r="C76" s="170"/>
      <c r="D76" s="170"/>
      <c r="E76" s="46"/>
      <c r="F76" s="25" t="s">
        <v>57</v>
      </c>
      <c r="G76" s="171" t="s">
        <v>1241</v>
      </c>
      <c r="H76" s="171"/>
      <c r="I76" s="171"/>
      <c r="J76" s="46"/>
      <c r="K76" s="25" t="s">
        <v>58</v>
      </c>
      <c r="L76" s="170" t="s">
        <v>1242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152</v>
      </c>
      <c r="H77" s="173"/>
      <c r="I77" s="173"/>
      <c r="J77" s="46"/>
      <c r="K77" s="125" t="s">
        <v>61</v>
      </c>
      <c r="L77" s="204" t="s">
        <v>1243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1237</v>
      </c>
      <c r="D78" s="174"/>
      <c r="E78" s="49"/>
      <c r="F78" s="173"/>
      <c r="G78" s="173" t="s">
        <v>1244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IxDklT0RqfnGoY2gOqWchdjdtMH7rvLTVLvkNMzOI2ZxdZxACbvAWk9TWmtNLfKopE76ccZI/TtyynPTeyNAVw==" saltValue="p3GJ407HBypuw93hejxATg==" spinCount="100000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8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1245</v>
      </c>
      <c r="C4" s="100"/>
      <c r="D4" s="100"/>
      <c r="E4" s="21"/>
      <c r="G4" s="101"/>
      <c r="H4" s="214" t="s">
        <v>69</v>
      </c>
      <c r="I4" s="21"/>
      <c r="J4" s="21"/>
      <c r="K4" s="100" t="s">
        <v>1245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1220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1246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2</v>
      </c>
      <c r="C15" s="110">
        <v>7</v>
      </c>
      <c r="D15" s="194">
        <v>9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2</v>
      </c>
    </row>
    <row r="17" spans="1:13" ht="10.9" customHeight="1" x14ac:dyDescent="0.2">
      <c r="A17" s="90" t="s">
        <v>78</v>
      </c>
      <c r="B17" s="110">
        <v>5</v>
      </c>
      <c r="C17" s="110">
        <v>1</v>
      </c>
      <c r="D17" s="194">
        <v>6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7</v>
      </c>
      <c r="C20" s="194">
        <v>8</v>
      </c>
      <c r="D20" s="194">
        <v>15</v>
      </c>
      <c r="E20" s="21"/>
      <c r="F20" s="110">
        <v>10</v>
      </c>
      <c r="G20" s="75">
        <v>3</v>
      </c>
      <c r="H20" s="75">
        <v>0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0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2</v>
      </c>
      <c r="D22" s="194">
        <v>2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0</v>
      </c>
      <c r="C24" s="110">
        <v>2</v>
      </c>
      <c r="D24" s="194">
        <v>2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1174</v>
      </c>
      <c r="B26" s="194">
        <v>7</v>
      </c>
      <c r="C26" s="194">
        <v>4</v>
      </c>
      <c r="D26" s="194">
        <v>11</v>
      </c>
      <c r="E26" s="21"/>
      <c r="F26" s="15">
        <v>16</v>
      </c>
      <c r="G26" s="2">
        <v>1</v>
      </c>
      <c r="H26" s="2">
        <v>2</v>
      </c>
      <c r="I26" s="2">
        <v>3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1</v>
      </c>
      <c r="I27" s="2">
        <v>1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4</v>
      </c>
      <c r="I31" s="72">
        <v>11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1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37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</v>
      </c>
      <c r="C53" s="105" t="s">
        <v>37</v>
      </c>
      <c r="D53" s="46"/>
      <c r="E53" s="46"/>
      <c r="G53" s="121"/>
      <c r="H53" s="193">
        <v>28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180</v>
      </c>
      <c r="D61" s="110">
        <v>8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8</v>
      </c>
      <c r="D62" s="110">
        <v>16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48</v>
      </c>
      <c r="D63" s="110">
        <v>96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236</v>
      </c>
      <c r="D64" s="194">
        <v>120</v>
      </c>
      <c r="E64" s="52"/>
      <c r="G64" s="194">
        <v>0</v>
      </c>
      <c r="H64" s="194">
        <v>0</v>
      </c>
      <c r="I64" s="194">
        <v>0</v>
      </c>
      <c r="J64" s="46"/>
      <c r="L64" s="194">
        <v>356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1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37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1161</v>
      </c>
      <c r="C76" s="170"/>
      <c r="D76" s="170"/>
      <c r="E76" s="46"/>
      <c r="F76" s="25" t="s">
        <v>57</v>
      </c>
      <c r="G76" s="171" t="s">
        <v>1162</v>
      </c>
      <c r="H76" s="171"/>
      <c r="I76" s="171"/>
      <c r="J76" s="46"/>
      <c r="K76" s="25" t="s">
        <v>58</v>
      </c>
      <c r="L76" s="170" t="s">
        <v>1247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1248</v>
      </c>
      <c r="M77" s="204"/>
    </row>
    <row r="78" spans="1:13" ht="10.9" customHeight="1" thickBot="1" x14ac:dyDescent="0.25">
      <c r="A78" s="25" t="s">
        <v>62</v>
      </c>
      <c r="B78" s="173" t="s">
        <v>1249</v>
      </c>
      <c r="C78" s="174" t="s">
        <v>1245</v>
      </c>
      <c r="D78" s="174"/>
      <c r="E78" s="49"/>
      <c r="F78" s="173"/>
      <c r="G78" s="173" t="s">
        <v>1250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N/8IzLDz5zPoe9+TD46+1uPoX9FonmJyuIPvLVgPkQ9ym+jYwDsWmi0dFvwsDo2VAJ9k/Pc04v3BkPwiVZWAnQ==" saltValue="HFye9lL+IO4OkgXX8xtKVQ==" spinCount="100000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9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1251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1156</v>
      </c>
      <c r="C4" s="100"/>
      <c r="D4" s="100"/>
      <c r="E4" s="21"/>
      <c r="G4" s="101"/>
      <c r="H4" s="214" t="s">
        <v>69</v>
      </c>
      <c r="I4" s="21"/>
      <c r="J4" s="21"/>
      <c r="K4" s="100" t="s">
        <v>1156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1252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1253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28</v>
      </c>
      <c r="C15" s="110">
        <v>7</v>
      </c>
      <c r="D15" s="194">
        <v>35</v>
      </c>
      <c r="E15" s="21"/>
      <c r="F15" s="89" t="s">
        <v>1131</v>
      </c>
      <c r="G15" s="75">
        <v>1</v>
      </c>
      <c r="H15" s="75">
        <v>0</v>
      </c>
      <c r="I15" s="75">
        <v>1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3</v>
      </c>
      <c r="H17" s="75">
        <v>2</v>
      </c>
      <c r="I17" s="75">
        <v>5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2</v>
      </c>
      <c r="H18" s="75">
        <v>0</v>
      </c>
      <c r="I18" s="75">
        <v>2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1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28</v>
      </c>
      <c r="C20" s="194">
        <v>7</v>
      </c>
      <c r="D20" s="194">
        <v>35</v>
      </c>
      <c r="E20" s="21"/>
      <c r="F20" s="110">
        <v>10</v>
      </c>
      <c r="G20" s="75">
        <v>2</v>
      </c>
      <c r="H20" s="75">
        <v>0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4</v>
      </c>
      <c r="H21" s="75">
        <v>0</v>
      </c>
      <c r="I21" s="75">
        <v>4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1</v>
      </c>
      <c r="I22" s="75">
        <v>2</v>
      </c>
      <c r="J22" s="46"/>
      <c r="K22" s="206"/>
      <c r="L22" s="207" t="s">
        <v>23</v>
      </c>
      <c r="M22" s="75">
        <v>5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3</v>
      </c>
      <c r="H23" s="75">
        <v>1</v>
      </c>
      <c r="I23" s="75">
        <v>4</v>
      </c>
      <c r="J23" s="46"/>
      <c r="L23" s="78" t="s">
        <v>24</v>
      </c>
      <c r="M23" s="72">
        <v>5</v>
      </c>
    </row>
    <row r="24" spans="1:13" ht="10.9" customHeight="1" x14ac:dyDescent="0.2">
      <c r="A24" s="90" t="s">
        <v>18</v>
      </c>
      <c r="B24" s="110">
        <v>4</v>
      </c>
      <c r="C24" s="110">
        <v>1</v>
      </c>
      <c r="D24" s="194">
        <v>5</v>
      </c>
      <c r="E24" s="21"/>
      <c r="F24" s="110">
        <v>14</v>
      </c>
      <c r="G24" s="75">
        <v>3</v>
      </c>
      <c r="H24" s="75">
        <v>0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3</v>
      </c>
      <c r="H25" s="75">
        <v>1</v>
      </c>
      <c r="I25" s="75">
        <v>4</v>
      </c>
      <c r="J25" s="46"/>
    </row>
    <row r="26" spans="1:13" ht="10.9" customHeight="1" x14ac:dyDescent="0.2">
      <c r="A26" s="213" t="s">
        <v>1174</v>
      </c>
      <c r="B26" s="194">
        <v>24</v>
      </c>
      <c r="C26" s="194">
        <v>6</v>
      </c>
      <c r="D26" s="194">
        <v>30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1</v>
      </c>
      <c r="H27" s="2">
        <v>0</v>
      </c>
      <c r="I27" s="2">
        <v>1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24</v>
      </c>
      <c r="H31" s="72">
        <v>6</v>
      </c>
      <c r="I31" s="72">
        <v>30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1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112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4</v>
      </c>
      <c r="C53" s="105" t="s">
        <v>37</v>
      </c>
      <c r="D53" s="46"/>
      <c r="E53" s="46"/>
      <c r="G53" s="121"/>
      <c r="H53" s="193">
        <v>112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83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10</v>
      </c>
      <c r="D62" s="110">
        <v>36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2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93</v>
      </c>
      <c r="D64" s="194">
        <v>38</v>
      </c>
      <c r="E64" s="52"/>
      <c r="G64" s="194">
        <v>0</v>
      </c>
      <c r="H64" s="194">
        <v>0</v>
      </c>
      <c r="I64" s="194">
        <v>0</v>
      </c>
      <c r="J64" s="46"/>
      <c r="L64" s="194">
        <v>131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1</v>
      </c>
      <c r="D68" s="75">
        <v>0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6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10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40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1254</v>
      </c>
      <c r="C76" s="170"/>
      <c r="D76" s="170"/>
      <c r="E76" s="46"/>
      <c r="F76" s="25" t="s">
        <v>57</v>
      </c>
      <c r="G76" s="171" t="s">
        <v>1255</v>
      </c>
      <c r="H76" s="171"/>
      <c r="I76" s="171"/>
      <c r="J76" s="46"/>
      <c r="K76" s="25" t="s">
        <v>58</v>
      </c>
      <c r="L76" s="170" t="s">
        <v>1256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1257</v>
      </c>
      <c r="M77" s="204"/>
    </row>
    <row r="78" spans="1:13" ht="10.9" customHeight="1" thickBot="1" x14ac:dyDescent="0.25">
      <c r="A78" s="25" t="s">
        <v>62</v>
      </c>
      <c r="B78" s="173" t="s">
        <v>1200</v>
      </c>
      <c r="C78" s="174" t="s">
        <v>1258</v>
      </c>
      <c r="D78" s="174"/>
      <c r="E78" s="49"/>
      <c r="F78" s="173"/>
      <c r="G78" s="173" t="s">
        <v>1259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/FK4Utlih4oqKrC4Cjb+hYRHP+HTiQm65uMUVcsaFd8zJNL7gqBakm+DzR4rIVkM/OM5hLYTnYt1anB+XlGQMQ==" saltValue="DfNDvDDOqVWVAnratd8k0g==" spinCount="100000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10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1260</v>
      </c>
      <c r="C4" s="100"/>
      <c r="D4" s="100"/>
      <c r="E4" s="21"/>
      <c r="G4" s="101"/>
      <c r="H4" s="214" t="s">
        <v>69</v>
      </c>
      <c r="I4" s="21"/>
      <c r="J4" s="21"/>
      <c r="K4" s="100" t="s">
        <v>1260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1238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1261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7</v>
      </c>
      <c r="C15" s="110">
        <v>3</v>
      </c>
      <c r="D15" s="194">
        <v>10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8</v>
      </c>
      <c r="C20" s="194">
        <v>3</v>
      </c>
      <c r="D20" s="194">
        <v>11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2</v>
      </c>
      <c r="H22" s="75">
        <v>0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4</v>
      </c>
      <c r="H23" s="75">
        <v>0</v>
      </c>
      <c r="I23" s="75">
        <v>4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1</v>
      </c>
      <c r="H24" s="75">
        <v>0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1174</v>
      </c>
      <c r="B26" s="194">
        <v>8</v>
      </c>
      <c r="C26" s="194">
        <v>3</v>
      </c>
      <c r="D26" s="194">
        <v>11</v>
      </c>
      <c r="E26" s="21"/>
      <c r="F26" s="15">
        <v>16</v>
      </c>
      <c r="G26" s="2">
        <v>0</v>
      </c>
      <c r="H26" s="2">
        <v>2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8</v>
      </c>
      <c r="H31" s="72">
        <v>3</v>
      </c>
      <c r="I31" s="72">
        <v>11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35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25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35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6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70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35</v>
      </c>
      <c r="D64" s="194">
        <v>6</v>
      </c>
      <c r="E64" s="52"/>
      <c r="G64" s="194">
        <v>0</v>
      </c>
      <c r="H64" s="194">
        <v>0</v>
      </c>
      <c r="I64" s="194">
        <v>70</v>
      </c>
      <c r="J64" s="46"/>
      <c r="L64" s="194">
        <v>111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9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24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1262</v>
      </c>
      <c r="C76" s="170"/>
      <c r="D76" s="170"/>
      <c r="E76" s="46"/>
      <c r="F76" s="25" t="s">
        <v>57</v>
      </c>
      <c r="G76" s="171" t="s">
        <v>1263</v>
      </c>
      <c r="H76" s="171"/>
      <c r="I76" s="171"/>
      <c r="J76" s="46"/>
      <c r="K76" s="25" t="s">
        <v>58</v>
      </c>
      <c r="L76" s="170" t="s">
        <v>1264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1265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1260</v>
      </c>
      <c r="D78" s="174"/>
      <c r="E78" s="49"/>
      <c r="F78" s="173"/>
      <c r="G78" s="173" t="s">
        <v>1266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LTnIZNCkTnU7aBajVw6yYEWehCmtMoKldPgLyE7b4oEMoUmSkt9NBH2ltz0OkAIH41o66iR5mdfStQrt7q096A==" saltValue="cl1c64ADZ+6fcU39jj75Ww==" spinCount="100000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topLeftCell="A1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11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1267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1268</v>
      </c>
      <c r="C4" s="100"/>
      <c r="D4" s="100"/>
      <c r="E4" s="21"/>
      <c r="G4" s="101"/>
      <c r="H4" s="214" t="s">
        <v>69</v>
      </c>
      <c r="I4" s="21"/>
      <c r="J4" s="21"/>
      <c r="K4" s="100" t="s">
        <v>1269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1158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1270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14</v>
      </c>
      <c r="C15" s="110">
        <v>6</v>
      </c>
      <c r="D15" s="194">
        <v>20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1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0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2</v>
      </c>
      <c r="D17" s="194">
        <v>3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2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1</v>
      </c>
      <c r="I18" s="75">
        <v>2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1</v>
      </c>
      <c r="I19" s="75">
        <v>3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15</v>
      </c>
      <c r="C20" s="194">
        <v>8</v>
      </c>
      <c r="D20" s="194">
        <v>23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0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1</v>
      </c>
      <c r="I22" s="75">
        <v>1</v>
      </c>
      <c r="J22" s="46"/>
      <c r="K22" s="206"/>
      <c r="L22" s="207" t="s">
        <v>23</v>
      </c>
      <c r="M22" s="75">
        <v>1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2</v>
      </c>
      <c r="I23" s="75">
        <v>3</v>
      </c>
      <c r="J23" s="46"/>
      <c r="L23" s="78" t="s">
        <v>24</v>
      </c>
      <c r="M23" s="72">
        <v>4</v>
      </c>
    </row>
    <row r="24" spans="1:13" ht="10.9" customHeight="1" x14ac:dyDescent="0.2">
      <c r="A24" s="90" t="s">
        <v>18</v>
      </c>
      <c r="B24" s="110">
        <v>3</v>
      </c>
      <c r="C24" s="110">
        <v>1</v>
      </c>
      <c r="D24" s="194">
        <v>4</v>
      </c>
      <c r="E24" s="21"/>
      <c r="F24" s="110">
        <v>14</v>
      </c>
      <c r="G24" s="75">
        <v>3</v>
      </c>
      <c r="H24" s="75">
        <v>0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2</v>
      </c>
      <c r="I25" s="75">
        <v>3</v>
      </c>
      <c r="J25" s="46"/>
    </row>
    <row r="26" spans="1:13" ht="10.9" customHeight="1" x14ac:dyDescent="0.2">
      <c r="A26" s="213" t="s">
        <v>1174</v>
      </c>
      <c r="B26" s="194">
        <v>12</v>
      </c>
      <c r="C26" s="194">
        <v>7</v>
      </c>
      <c r="D26" s="194">
        <v>19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12</v>
      </c>
      <c r="H31" s="72">
        <v>7</v>
      </c>
      <c r="I31" s="72">
        <v>19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19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2</v>
      </c>
      <c r="C53" s="105" t="s">
        <v>37</v>
      </c>
      <c r="D53" s="46"/>
      <c r="E53" s="46"/>
      <c r="G53" s="121"/>
      <c r="H53" s="193">
        <v>13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84</v>
      </c>
      <c r="D61" s="110">
        <v>36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1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84</v>
      </c>
      <c r="D64" s="194">
        <v>37</v>
      </c>
      <c r="E64" s="52"/>
      <c r="G64" s="194">
        <v>0</v>
      </c>
      <c r="H64" s="194">
        <v>0</v>
      </c>
      <c r="I64" s="194">
        <v>0</v>
      </c>
      <c r="J64" s="46"/>
      <c r="L64" s="194">
        <v>121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12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24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1271</v>
      </c>
      <c r="C76" s="170"/>
      <c r="D76" s="170"/>
      <c r="E76" s="46"/>
      <c r="F76" s="25" t="s">
        <v>57</v>
      </c>
      <c r="G76" s="171" t="s">
        <v>1272</v>
      </c>
      <c r="H76" s="171"/>
      <c r="I76" s="171"/>
      <c r="J76" s="46"/>
      <c r="K76" s="25" t="s">
        <v>58</v>
      </c>
      <c r="L76" s="170" t="s">
        <v>1273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1274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1268</v>
      </c>
      <c r="D78" s="174"/>
      <c r="E78" s="49"/>
      <c r="F78" s="173"/>
      <c r="G78" s="173" t="s">
        <v>1275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Kn6LenQCyJNnMevPH6RHEC+mUJdy9FngkJbmIiC7CqGxt8jbH8q9z920aCzTdGVZ9B5xSwYG4DFGpfCb4pb9bQ==" saltValue="msSlFbkSYkUTYs3QtEKwHg==" spinCount="100000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12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1267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1277</v>
      </c>
      <c r="C4" s="100"/>
      <c r="D4" s="100"/>
      <c r="E4" s="21"/>
      <c r="G4" s="101"/>
      <c r="H4" s="214" t="s">
        <v>69</v>
      </c>
      <c r="I4" s="21"/>
      <c r="J4" s="21"/>
      <c r="K4" s="100" t="s">
        <v>1269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1159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1278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0</v>
      </c>
      <c r="M10" s="72">
        <v>0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0</v>
      </c>
      <c r="C15" s="110">
        <v>0</v>
      </c>
      <c r="D15" s="194"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0</v>
      </c>
      <c r="C20" s="194">
        <v>0</v>
      </c>
      <c r="D20" s="194"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1174</v>
      </c>
      <c r="B26" s="194">
        <v>0</v>
      </c>
      <c r="C26" s="194">
        <v>0</v>
      </c>
      <c r="D26" s="194"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0</v>
      </c>
      <c r="H31" s="72">
        <v>0</v>
      </c>
      <c r="I31" s="72"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1279</v>
      </c>
      <c r="C76" s="170"/>
      <c r="D76" s="170"/>
      <c r="E76" s="46"/>
      <c r="F76" s="25" t="s">
        <v>57</v>
      </c>
      <c r="G76" s="171" t="s">
        <v>1280</v>
      </c>
      <c r="H76" s="171"/>
      <c r="I76" s="171"/>
      <c r="J76" s="46"/>
      <c r="K76" s="25" t="s">
        <v>58</v>
      </c>
      <c r="L76" s="170" t="s">
        <v>1281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152</v>
      </c>
      <c r="H77" s="173"/>
      <c r="I77" s="173"/>
      <c r="J77" s="46"/>
      <c r="K77" s="125" t="s">
        <v>61</v>
      </c>
      <c r="L77" s="204" t="s">
        <v>1282</v>
      </c>
      <c r="M77" s="204"/>
    </row>
    <row r="78" spans="1:13" ht="10.9" customHeight="1" thickBot="1" x14ac:dyDescent="0.25">
      <c r="A78" s="25" t="s">
        <v>62</v>
      </c>
      <c r="B78" s="173" t="s">
        <v>1283</v>
      </c>
      <c r="C78" s="174" t="s">
        <v>1284</v>
      </c>
      <c r="D78" s="174"/>
      <c r="E78" s="49"/>
      <c r="F78" s="173"/>
      <c r="G78" s="173" t="s">
        <v>1285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GpdO4UGvMyG8HFLZYCUHUDt5zEIiPwDPhPMqoqJ3A5f7n06vsMQEq3g97/8xhwbey82k2+10nrpR1qtCbR9JGw==" saltValue="0ERqg9QWPEhgJTYb9++wJw==" spinCount="100000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13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1267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1286</v>
      </c>
      <c r="C4" s="100"/>
      <c r="D4" s="100"/>
      <c r="E4" s="21"/>
      <c r="G4" s="101"/>
      <c r="H4" s="214" t="s">
        <v>69</v>
      </c>
      <c r="I4" s="21"/>
      <c r="J4" s="21"/>
      <c r="K4" s="100" t="s">
        <v>1269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1159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1287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0</v>
      </c>
      <c r="M10" s="72">
        <v>0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0</v>
      </c>
      <c r="C15" s="110">
        <v>0</v>
      </c>
      <c r="D15" s="194"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0</v>
      </c>
      <c r="C20" s="194">
        <v>0</v>
      </c>
      <c r="D20" s="194"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1174</v>
      </c>
      <c r="B26" s="194">
        <v>0</v>
      </c>
      <c r="C26" s="194">
        <v>0</v>
      </c>
      <c r="D26" s="194"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0</v>
      </c>
      <c r="H31" s="72">
        <v>0</v>
      </c>
      <c r="I31" s="72"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1288</v>
      </c>
      <c r="C76" s="170"/>
      <c r="D76" s="170"/>
      <c r="E76" s="46"/>
      <c r="F76" s="25" t="s">
        <v>57</v>
      </c>
      <c r="G76" s="171" t="s">
        <v>1280</v>
      </c>
      <c r="H76" s="171"/>
      <c r="I76" s="171"/>
      <c r="J76" s="46"/>
      <c r="K76" s="25" t="s">
        <v>58</v>
      </c>
      <c r="L76" s="170" t="s">
        <v>1289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168</v>
      </c>
      <c r="H77" s="173"/>
      <c r="I77" s="173"/>
      <c r="J77" s="46"/>
      <c r="K77" s="125" t="s">
        <v>61</v>
      </c>
      <c r="L77" s="204" t="s">
        <v>1290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1291</v>
      </c>
      <c r="D78" s="174"/>
      <c r="E78" s="49"/>
      <c r="F78" s="173"/>
      <c r="G78" s="173" t="s">
        <v>1292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TcauJ1WpmIci6OCmhI2qoAJ8qocSyy+0tDXab7vFTwc0spn5cWgATnJakKqUwkTokK1w5SJFXJgdKUy7DCfPXw==" saltValue="WQgyR6OZGKEpikc8ygAkAA==" spinCount="100000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8</xdr:col>
                    <xdr:colOff>419100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14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1267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1293</v>
      </c>
      <c r="C4" s="100"/>
      <c r="D4" s="100"/>
      <c r="E4" s="21"/>
      <c r="G4" s="101"/>
      <c r="H4" s="214" t="s">
        <v>69</v>
      </c>
      <c r="I4" s="21"/>
      <c r="J4" s="21"/>
      <c r="K4" s="100" t="s">
        <v>1269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1159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1170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0</v>
      </c>
      <c r="M10" s="72">
        <v>0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0</v>
      </c>
      <c r="C15" s="110">
        <v>0</v>
      </c>
      <c r="D15" s="194"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0</v>
      </c>
      <c r="C20" s="194">
        <v>0</v>
      </c>
      <c r="D20" s="194"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1174</v>
      </c>
      <c r="B26" s="194">
        <v>0</v>
      </c>
      <c r="C26" s="194">
        <v>0</v>
      </c>
      <c r="D26" s="194"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0</v>
      </c>
      <c r="H31" s="72">
        <v>0</v>
      </c>
      <c r="I31" s="72"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1288</v>
      </c>
      <c r="C76" s="170"/>
      <c r="D76" s="170"/>
      <c r="E76" s="46"/>
      <c r="F76" s="25" t="s">
        <v>57</v>
      </c>
      <c r="G76" s="171" t="s">
        <v>1294</v>
      </c>
      <c r="H76" s="171"/>
      <c r="I76" s="171"/>
      <c r="J76" s="46"/>
      <c r="K76" s="25" t="s">
        <v>58</v>
      </c>
      <c r="L76" s="170" t="s">
        <v>1295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147</v>
      </c>
      <c r="H77" s="173"/>
      <c r="I77" s="173"/>
      <c r="J77" s="46"/>
      <c r="K77" s="125" t="s">
        <v>61</v>
      </c>
      <c r="L77" s="204" t="s">
        <v>1296</v>
      </c>
      <c r="M77" s="204"/>
    </row>
    <row r="78" spans="1:13" ht="10.9" customHeight="1" thickBot="1" x14ac:dyDescent="0.25">
      <c r="A78" s="25" t="s">
        <v>62</v>
      </c>
      <c r="B78" s="173" t="s">
        <v>1154</v>
      </c>
      <c r="C78" s="174" t="s">
        <v>1154</v>
      </c>
      <c r="D78" s="174"/>
      <c r="E78" s="49"/>
      <c r="F78" s="173"/>
      <c r="G78" s="173" t="s">
        <v>1297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ekXmqlnmduI5Qj+Zngg8XZZ89irc8mv99QvSzP2dMHuhomoN3PyHv/g99WMv36pQV/u5xU0wD2as+VHZLtH92Q==" saltValue="fSxf5+bS4dpgbkJ1Lm+5wg==" spinCount="100000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topLeftCell="A16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13.071.159.000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Röbel-Müritz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10</v>
      </c>
      <c r="C10" s="72">
        <f>liesmich!$E$18</f>
        <v>14</v>
      </c>
      <c r="D10" s="73" t="s">
        <v>1089</v>
      </c>
      <c r="E10" s="46"/>
      <c r="K10" s="74" t="s">
        <v>1149</v>
      </c>
      <c r="L10" s="75">
        <f>SUM('Altenhof:x30'!L10)</f>
        <v>8</v>
      </c>
      <c r="M10" s="75">
        <f>SUM('Altenhof:x30'!M10)</f>
        <v>8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SUM('Altenhof:x30'!L11)</f>
        <v>0</v>
      </c>
      <c r="M11" s="75">
        <f>SUM('Altenhof:x30'!M11)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SUM('Altenhof:x30'!B15)</f>
        <v>86</v>
      </c>
      <c r="C15" s="72">
        <f>SUM('Altenhof:x30'!C15)</f>
        <v>39</v>
      </c>
      <c r="D15" s="194">
        <f>SUM(B15:C15)</f>
        <v>125</v>
      </c>
      <c r="E15" s="21"/>
      <c r="F15" s="89" t="s">
        <v>1131</v>
      </c>
      <c r="G15" s="75">
        <f>SUM('Altenhof:x30'!G15)</f>
        <v>1</v>
      </c>
      <c r="H15" s="75">
        <f>SUM('Altenhof:x30'!H15)</f>
        <v>0</v>
      </c>
      <c r="I15" s="75">
        <f>SUM(G15:H15)</f>
        <v>1</v>
      </c>
      <c r="J15" s="46"/>
      <c r="K15" s="227"/>
      <c r="L15" s="238" t="s">
        <v>15</v>
      </c>
      <c r="M15" s="241">
        <f>SUM('Altenhof:x30'!M15)</f>
        <v>1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SUM('Altenhof:x30'!G16)</f>
        <v>1</v>
      </c>
      <c r="H16" s="75">
        <f>SUM('Altenhof:x30'!H16)</f>
        <v>0</v>
      </c>
      <c r="I16" s="75">
        <f t="shared" ref="I16:I29" si="0">SUM(G16:H16)</f>
        <v>1</v>
      </c>
      <c r="J16" s="46"/>
      <c r="K16" s="227"/>
      <c r="L16" s="238" t="s">
        <v>75</v>
      </c>
      <c r="M16" s="241">
        <f>SUM('Altenhof:x30'!M16)</f>
        <v>2</v>
      </c>
    </row>
    <row r="17" spans="1:13" ht="10.5" customHeight="1" x14ac:dyDescent="0.2">
      <c r="A17" s="90" t="s">
        <v>78</v>
      </c>
      <c r="B17" s="72">
        <f>SUM('Altenhof:x30'!B17)</f>
        <v>14</v>
      </c>
      <c r="C17" s="72">
        <f>SUM('Altenhof:x30'!C17)</f>
        <v>5</v>
      </c>
      <c r="D17" s="194">
        <f>SUM(B17:C17)</f>
        <v>19</v>
      </c>
      <c r="E17" s="21"/>
      <c r="F17" s="110">
        <v>7</v>
      </c>
      <c r="G17" s="75">
        <f>SUM('Altenhof:x30'!G17)</f>
        <v>3</v>
      </c>
      <c r="H17" s="75">
        <f>SUM('Altenhof:x30'!H17)</f>
        <v>3</v>
      </c>
      <c r="I17" s="75">
        <f t="shared" si="0"/>
        <v>6</v>
      </c>
      <c r="J17" s="46"/>
      <c r="K17" s="227"/>
      <c r="L17" s="238" t="s">
        <v>17</v>
      </c>
      <c r="M17" s="241">
        <f>SUM('Altenhof:x30'!M17)</f>
        <v>4</v>
      </c>
    </row>
    <row r="18" spans="1:13" ht="10.5" customHeight="1" x14ac:dyDescent="0.2">
      <c r="A18" s="121" t="s">
        <v>79</v>
      </c>
      <c r="B18" s="72">
        <f>SUM('Altenhof:x30'!B18)</f>
        <v>1</v>
      </c>
      <c r="C18" s="72">
        <f>SUM('Altenhof:x30'!C18)</f>
        <v>0</v>
      </c>
      <c r="D18" s="194">
        <f>SUM(B18:C18)</f>
        <v>1</v>
      </c>
      <c r="E18" s="21"/>
      <c r="F18" s="110">
        <v>8</v>
      </c>
      <c r="G18" s="75">
        <f>SUM('Altenhof:x30'!G18)</f>
        <v>3</v>
      </c>
      <c r="H18" s="75">
        <f>SUM('Altenhof:x30'!H18)</f>
        <v>1</v>
      </c>
      <c r="I18" s="75">
        <f t="shared" si="0"/>
        <v>4</v>
      </c>
      <c r="J18" s="46"/>
      <c r="K18" s="227"/>
      <c r="L18" s="238" t="s">
        <v>19</v>
      </c>
      <c r="M18" s="241">
        <f>SUM('Altenhof:x30'!M18)</f>
        <v>0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SUM('Altenhof:x30'!G19)</f>
        <v>8</v>
      </c>
      <c r="H19" s="75">
        <f>SUM('Altenhof:x30'!H19)</f>
        <v>2</v>
      </c>
      <c r="I19" s="75">
        <f t="shared" si="0"/>
        <v>10</v>
      </c>
      <c r="J19" s="46"/>
      <c r="K19" s="227"/>
      <c r="L19" s="238" t="s">
        <v>20</v>
      </c>
      <c r="M19" s="241">
        <f>SUM('Altenhof:x30'!M19)</f>
        <v>7</v>
      </c>
    </row>
    <row r="20" spans="1:13" ht="10.5" customHeight="1" x14ac:dyDescent="0.2">
      <c r="A20" s="90" t="s">
        <v>13</v>
      </c>
      <c r="B20" s="72">
        <f>SUM(B15+B17+B18)</f>
        <v>101</v>
      </c>
      <c r="C20" s="72">
        <f>SUM(C15+C17+C18)</f>
        <v>44</v>
      </c>
      <c r="D20" s="194">
        <f>SUM(D15:D18)</f>
        <v>145</v>
      </c>
      <c r="E20" s="21"/>
      <c r="F20" s="110">
        <v>10</v>
      </c>
      <c r="G20" s="75">
        <f>SUM('Altenhof:x30'!G20)</f>
        <v>9</v>
      </c>
      <c r="H20" s="75">
        <f>SUM('Altenhof:x30'!H20)</f>
        <v>1</v>
      </c>
      <c r="I20" s="75">
        <f t="shared" si="0"/>
        <v>10</v>
      </c>
      <c r="J20" s="46"/>
      <c r="K20" s="227"/>
      <c r="L20" s="238" t="s">
        <v>22</v>
      </c>
      <c r="M20" s="241">
        <f>SUM('Altenhof:x30'!M20)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SUM('Altenhof:x30'!G21)</f>
        <v>9</v>
      </c>
      <c r="H21" s="75">
        <f>SUM('Altenhof:x30'!H21)</f>
        <v>0</v>
      </c>
      <c r="I21" s="75">
        <f t="shared" si="0"/>
        <v>9</v>
      </c>
      <c r="J21" s="46"/>
      <c r="K21" s="227"/>
      <c r="L21" s="239" t="s">
        <v>80</v>
      </c>
      <c r="M21" s="241">
        <f>SUM('Altenhof:x30'!M21)</f>
        <v>0</v>
      </c>
    </row>
    <row r="22" spans="1:13" ht="10.5" customHeight="1" x14ac:dyDescent="0.2">
      <c r="A22" s="90" t="s">
        <v>16</v>
      </c>
      <c r="B22" s="72">
        <f>SUM('Altenhof:x30'!B22)</f>
        <v>2</v>
      </c>
      <c r="C22" s="72">
        <f>SUM('Altenhof:x30'!C22)</f>
        <v>2</v>
      </c>
      <c r="D22" s="194">
        <f>SUM(B22:C22)</f>
        <v>4</v>
      </c>
      <c r="E22" s="21"/>
      <c r="F22" s="110">
        <v>12</v>
      </c>
      <c r="G22" s="75">
        <f>SUM('Altenhof:x30'!G22)</f>
        <v>8</v>
      </c>
      <c r="H22" s="75">
        <f>SUM('Altenhof:x30'!H22)</f>
        <v>2</v>
      </c>
      <c r="I22" s="75">
        <f t="shared" si="0"/>
        <v>10</v>
      </c>
      <c r="J22" s="46"/>
      <c r="K22" s="227"/>
      <c r="L22" s="238" t="s">
        <v>23</v>
      </c>
      <c r="M22" s="241">
        <f>SUM('Altenhof:x30'!M22)</f>
        <v>6</v>
      </c>
    </row>
    <row r="23" spans="1:13" ht="10.5" customHeight="1" x14ac:dyDescent="0.2">
      <c r="A23" s="120" t="s">
        <v>1135</v>
      </c>
      <c r="B23" s="72">
        <f>SUM('Altenhof:x30'!B23)</f>
        <v>0</v>
      </c>
      <c r="C23" s="72">
        <f>SUM('Altenhof:x30'!C23)</f>
        <v>0</v>
      </c>
      <c r="D23" s="194">
        <f>SUM(B23:C23)</f>
        <v>0</v>
      </c>
      <c r="E23" s="21"/>
      <c r="F23" s="110">
        <v>13</v>
      </c>
      <c r="G23" s="75">
        <f>SUM('Altenhof:x30'!G23)</f>
        <v>11</v>
      </c>
      <c r="H23" s="75">
        <f>SUM('Altenhof:x30'!H23)</f>
        <v>7</v>
      </c>
      <c r="I23" s="75">
        <f t="shared" si="0"/>
        <v>18</v>
      </c>
      <c r="J23" s="46"/>
      <c r="K23" s="227"/>
      <c r="L23" s="240" t="s">
        <v>24</v>
      </c>
      <c r="M23" s="242">
        <f>SUM(M15:M22)</f>
        <v>20</v>
      </c>
    </row>
    <row r="24" spans="1:13" ht="10.5" customHeight="1" x14ac:dyDescent="0.2">
      <c r="A24" s="90" t="s">
        <v>18</v>
      </c>
      <c r="B24" s="72">
        <f>SUM('Altenhof:x30'!B24)</f>
        <v>13</v>
      </c>
      <c r="C24" s="72">
        <f>SUM('Altenhof:x30'!C24)</f>
        <v>7</v>
      </c>
      <c r="D24" s="194">
        <f>SUM(B24:C24)</f>
        <v>20</v>
      </c>
      <c r="E24" s="21"/>
      <c r="F24" s="110">
        <v>14</v>
      </c>
      <c r="G24" s="75">
        <f>SUM('Altenhof:x30'!G24)</f>
        <v>14</v>
      </c>
      <c r="H24" s="75">
        <f>SUM('Altenhof:x30'!H24)</f>
        <v>1</v>
      </c>
      <c r="I24" s="75">
        <f t="shared" si="0"/>
        <v>15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SUM('Altenhof:x30'!G25)</f>
        <v>9</v>
      </c>
      <c r="H25" s="75">
        <f>SUM('Altenhof:x30'!H25)</f>
        <v>7</v>
      </c>
      <c r="I25" s="75">
        <f t="shared" si="0"/>
        <v>16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86</v>
      </c>
      <c r="C26" s="72">
        <f>SUM(C20-C22-C24)</f>
        <v>35</v>
      </c>
      <c r="D26" s="194">
        <f>SUM(D20-D22-D24)</f>
        <v>121</v>
      </c>
      <c r="E26" s="21"/>
      <c r="F26" s="89">
        <v>16</v>
      </c>
      <c r="G26" s="75">
        <f>SUM('Altenhof:x30'!G26)</f>
        <v>9</v>
      </c>
      <c r="H26" s="75">
        <f>SUM('Altenhof:x30'!H26)</f>
        <v>8</v>
      </c>
      <c r="I26" s="75">
        <f>SUM(G26:H26)</f>
        <v>17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SUM('Altenhof:x30'!G27)</f>
        <v>1</v>
      </c>
      <c r="H27" s="75">
        <f>SUM('Altenhof:x30'!H27)</f>
        <v>2</v>
      </c>
      <c r="I27" s="75">
        <f t="shared" si="0"/>
        <v>3</v>
      </c>
      <c r="J27" s="46"/>
    </row>
    <row r="28" spans="1:13" ht="10.5" customHeight="1" x14ac:dyDescent="0.2">
      <c r="A28" s="226" t="s">
        <v>1148</v>
      </c>
      <c r="B28" s="75">
        <f>SUM('Altenhof:x30'!B28)</f>
        <v>0</v>
      </c>
      <c r="C28" s="246"/>
      <c r="D28" s="205"/>
      <c r="E28" s="21"/>
      <c r="F28" s="89">
        <v>18</v>
      </c>
      <c r="G28" s="75">
        <f>SUM('Altenhof:x30'!G28)</f>
        <v>0</v>
      </c>
      <c r="H28" s="75">
        <f>SUM('Altenhof:x30'!H28)</f>
        <v>1</v>
      </c>
      <c r="I28" s="75">
        <f t="shared" si="0"/>
        <v>1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SUM('Altenhof:x30'!G29)</f>
        <v>0</v>
      </c>
      <c r="H29" s="75">
        <f>SUM('Altenhof:x30'!H29)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86</v>
      </c>
      <c r="H31" s="72">
        <f>SUM(H15:H29)</f>
        <v>35</v>
      </c>
      <c r="I31" s="72">
        <f>SUM(I15:I29)</f>
        <v>121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SUM('Altenhof:x30'!C34)</f>
        <v>2</v>
      </c>
      <c r="D34" s="75">
        <f>SUM(C10-C34)</f>
        <v>12</v>
      </c>
      <c r="E34" s="46"/>
      <c r="G34" s="81"/>
      <c r="H34" s="97" t="s">
        <v>25</v>
      </c>
      <c r="I34" s="73"/>
      <c r="J34" s="46"/>
      <c r="L34" s="75">
        <f>SUM('Altenhof:x30'!L34)</f>
        <v>10</v>
      </c>
      <c r="M34" s="75">
        <f>SUM(C10-L34)</f>
        <v>4</v>
      </c>
    </row>
    <row r="35" spans="1:13" ht="10.5" customHeight="1" x14ac:dyDescent="0.2">
      <c r="A35" s="82"/>
      <c r="B35" s="99" t="s">
        <v>1092</v>
      </c>
      <c r="C35" s="75">
        <f>SUM('Altenhof:x30'!C35)</f>
        <v>6</v>
      </c>
      <c r="D35" s="75">
        <f>SUM(C10-C35)</f>
        <v>8</v>
      </c>
      <c r="E35" s="46"/>
      <c r="G35" s="81"/>
      <c r="H35" s="97" t="s">
        <v>26</v>
      </c>
      <c r="I35" s="73"/>
      <c r="J35" s="46"/>
      <c r="L35" s="75">
        <f>SUM('Altenhof:x30'!L35)</f>
        <v>5</v>
      </c>
      <c r="M35" s="75">
        <f>SUM(C10-L35)</f>
        <v>9</v>
      </c>
    </row>
    <row r="36" spans="1:13" ht="10.5" customHeight="1" x14ac:dyDescent="0.2">
      <c r="A36" s="80"/>
      <c r="B36" s="191" t="s">
        <v>1093</v>
      </c>
      <c r="C36" s="75">
        <f>SUM('Altenhof:x30'!C36)</f>
        <v>1</v>
      </c>
      <c r="D36" s="75">
        <f>SUM(C10-C36)</f>
        <v>13</v>
      </c>
      <c r="E36" s="46"/>
      <c r="G36" s="81"/>
      <c r="H36" s="97" t="s">
        <v>27</v>
      </c>
      <c r="I36" s="73"/>
      <c r="J36" s="46"/>
      <c r="L36" s="75">
        <f>SUM('Altenhof:x30'!L36)</f>
        <v>10</v>
      </c>
      <c r="M36" s="75">
        <f>SUM(C10-L36)</f>
        <v>4</v>
      </c>
    </row>
    <row r="37" spans="1:13" ht="10.5" customHeight="1" x14ac:dyDescent="0.2">
      <c r="A37" s="83"/>
      <c r="B37" s="192" t="s">
        <v>1094</v>
      </c>
      <c r="C37" s="75">
        <f>SUM('Altenhof:x30'!C37)</f>
        <v>2</v>
      </c>
      <c r="D37" s="75">
        <f>SUM(C10-C37)</f>
        <v>12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SUM('Altenhof:x30'!L38)</f>
        <v>9</v>
      </c>
      <c r="M38" s="75">
        <f>SUM(C10-L38)</f>
        <v>5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SUM('Altenhof:x30'!C40)</f>
        <v>0</v>
      </c>
      <c r="D40" s="3"/>
      <c r="E40" s="46"/>
      <c r="G40" s="81"/>
      <c r="H40" s="97" t="s">
        <v>31</v>
      </c>
      <c r="I40" s="73"/>
      <c r="J40" s="46"/>
      <c r="L40" s="75">
        <f>SUM('Altenhof:x30'!L40)</f>
        <v>2</v>
      </c>
      <c r="M40" s="75">
        <f>SUM(C10-L40)</f>
        <v>12</v>
      </c>
    </row>
    <row r="41" spans="1:13" ht="10.5" customHeight="1" x14ac:dyDescent="0.2">
      <c r="B41" s="87" t="s">
        <v>1133</v>
      </c>
      <c r="C41" s="75">
        <f>SUM('Altenhof:x30'!C41)</f>
        <v>0</v>
      </c>
      <c r="D41" s="3"/>
      <c r="E41" s="46"/>
      <c r="G41" s="81"/>
      <c r="H41" s="97" t="s">
        <v>32</v>
      </c>
      <c r="I41" s="73"/>
      <c r="J41" s="46"/>
      <c r="L41" s="75">
        <f>SUM('Altenhof:x30'!L41)</f>
        <v>7</v>
      </c>
      <c r="M41" s="75">
        <f>SUM(C10-L41)</f>
        <v>7</v>
      </c>
    </row>
    <row r="42" spans="1:13" ht="10.5" customHeight="1" x14ac:dyDescent="0.2">
      <c r="B42" s="87" t="s">
        <v>1134</v>
      </c>
      <c r="C42" s="75">
        <f>SUM('Altenhof:x30'!C42)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SUM('Altenhof:x30'!L43)</f>
        <v>0</v>
      </c>
      <c r="M43" s="75">
        <f>SUM(C10-L43)</f>
        <v>14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SUM('Altenhof:x30'!C46)</f>
        <v>17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SUM('Altenhof:x30'!L46)</f>
        <v>0</v>
      </c>
    </row>
    <row r="47" spans="1:13" ht="10.5" customHeight="1" x14ac:dyDescent="0.2">
      <c r="A47" s="40"/>
      <c r="B47" s="121" t="s">
        <v>85</v>
      </c>
      <c r="C47" s="75">
        <f>SUM('Altenhof:x30'!C47)</f>
        <v>7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SUM('Altenhof:x30'!L47)</f>
        <v>2</v>
      </c>
    </row>
    <row r="48" spans="1:13" ht="10.5" customHeight="1" x14ac:dyDescent="0.2">
      <c r="A48" s="48"/>
      <c r="B48" s="121" t="s">
        <v>87</v>
      </c>
      <c r="C48" s="75">
        <f>SUM('Altenhof:x30'!C48)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SUM('Altenhof:x30'!L48)</f>
        <v>6</v>
      </c>
    </row>
    <row r="49" spans="1:13" ht="10.5" customHeight="1" x14ac:dyDescent="0.2">
      <c r="A49" s="48"/>
      <c r="B49" s="237" t="s">
        <v>89</v>
      </c>
      <c r="C49" s="75">
        <f>SUM('Altenhof:x30'!C49)</f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SUM('Altenhof:x30'!L49)</f>
        <v>6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SUM('Altenhof:x30'!H52)</f>
        <v>313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SUM('Altenhof:x30'!B53)</f>
        <v>20</v>
      </c>
      <c r="C53" s="105" t="s">
        <v>37</v>
      </c>
      <c r="D53" s="46"/>
      <c r="E53" s="46"/>
      <c r="G53" s="85"/>
      <c r="H53" s="75">
        <f>SUM('Altenhof:x30'!H53)</f>
        <v>402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SUM('Altenhof:x30'!B61)+'Std für ü. ö. Ausschüsse'!B7</f>
        <v>472</v>
      </c>
      <c r="D61" s="89">
        <f>SUM('Altenhof:x30'!D61)+'Std für ü. ö. Ausschüsse'!C7</f>
        <v>48</v>
      </c>
      <c r="E61" s="90"/>
      <c r="G61" s="89">
        <f>SUM('Altenhof:x30'!G61)+'Std für ü. ö. Ausschüsse'!D7</f>
        <v>1</v>
      </c>
      <c r="H61" s="89">
        <f>SUM('Altenhof:x30'!H61)+'Std für ü. ö. Ausschüsse'!F7</f>
        <v>0</v>
      </c>
      <c r="I61" s="89">
        <f>SUM('Altenhof:x30'!I61)+'Std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SUM('Altenhof:x30'!B62)+'Std für ü. ö. Ausschüsse'!B8</f>
        <v>46</v>
      </c>
      <c r="D62" s="89">
        <f>SUM('Altenhof:x30'!D62)+'Std für ü. ö. Ausschüsse'!C8</f>
        <v>79</v>
      </c>
      <c r="E62" s="90"/>
      <c r="G62" s="89">
        <f>SUM('Altenhof:x30'!G62)+'Std für ü. ö. Ausschüsse'!D8</f>
        <v>12</v>
      </c>
      <c r="H62" s="89">
        <f>SUM('Altenhof:x30'!H62)+'Std für ü. ö. Ausschüsse'!F8</f>
        <v>0</v>
      </c>
      <c r="I62" s="89">
        <f>SUM('Altenhof:x30'!I62)+'Std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SUM('Altenhof:x30'!B63)+'Std für ü. ö. Ausschüsse'!B9</f>
        <v>88</v>
      </c>
      <c r="D63" s="89">
        <f>SUM('Altenhof:x30'!D63)+'Std für ü. ö. Ausschüsse'!C9</f>
        <v>98</v>
      </c>
      <c r="E63" s="90"/>
      <c r="G63" s="89">
        <f>SUM('Altenhof:x30'!G63)+'Std für ü. ö. Ausschüsse'!D9</f>
        <v>8</v>
      </c>
      <c r="H63" s="89">
        <f>SUM('Altenhof:x30'!H63)+'Std für ü. ö. Ausschüsse'!F9</f>
        <v>0</v>
      </c>
      <c r="I63" s="89">
        <f>SUM('Altenhof:x30'!I63)+'Std für ü. ö. Ausschüsse'!G9</f>
        <v>88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606</v>
      </c>
      <c r="D64" s="193">
        <f>SUM(D61:D63)</f>
        <v>225</v>
      </c>
      <c r="E64" s="121"/>
      <c r="G64" s="193">
        <f>SUM(G61:G63)</f>
        <v>21</v>
      </c>
      <c r="H64" s="193">
        <f>SUM(H61:H63)</f>
        <v>0</v>
      </c>
      <c r="I64" s="193">
        <f>SUM(I61:I63)</f>
        <v>88</v>
      </c>
      <c r="J64" s="31"/>
      <c r="L64" s="194">
        <f>SUM(B64:I64)</f>
        <v>940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SUM('Altenhof:x30'!B68)</f>
        <v>0</v>
      </c>
      <c r="C68" s="75">
        <f>SUM('Altenhof:x30'!C68)</f>
        <v>1</v>
      </c>
      <c r="D68" s="75">
        <f>SUM('Altenhof:x30'!D68)</f>
        <v>2</v>
      </c>
      <c r="E68" s="3"/>
      <c r="F68" s="75">
        <f>SUM('Altenhof:x30'!F68)</f>
        <v>8</v>
      </c>
      <c r="G68" s="75">
        <f>SUM('Altenhof:x30'!G68)</f>
        <v>2</v>
      </c>
      <c r="H68" s="75">
        <f>SUM('Altenhof:x30'!H68)</f>
        <v>1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SUM('Altenhof:x30'!B71)</f>
        <v>44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SUM('Altenhof:x30'!B73)</f>
        <v>43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SUM('Altenhof:x30'!B74)</f>
        <v>311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Geistlinger</v>
      </c>
      <c r="C76" s="62"/>
      <c r="D76" s="62"/>
      <c r="F76" s="34" t="s">
        <v>57</v>
      </c>
      <c r="G76" s="17" t="str">
        <f xml:space="preserve"> liesmich!$E$23</f>
        <v>Anke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  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495300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LSOoaDAofqhYCA7l6OZUVgsGjlFfFXQ3x7A8zO4fWOueeC7a5fooI1x64MZp3o8jfs561A3wnC9FQOy9XP/gKA==" saltValue="bhBT3ySNLaZTyMEu3f7sxw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Röbel-Müritz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1166</v>
      </c>
      <c r="C4" s="100"/>
      <c r="D4" s="100"/>
      <c r="E4" s="21"/>
      <c r="G4" s="101"/>
      <c r="H4" s="214" t="s">
        <v>69</v>
      </c>
      <c r="I4" s="21"/>
      <c r="J4" s="21"/>
      <c r="K4" s="100" t="s">
        <v>1166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1170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3</v>
      </c>
      <c r="C15" s="110">
        <v>4</v>
      </c>
      <c r="D15" s="194">
        <v>7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1</v>
      </c>
      <c r="D17" s="194">
        <v>2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1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1</v>
      </c>
    </row>
    <row r="20" spans="1:13" ht="10.9" customHeight="1" x14ac:dyDescent="0.2">
      <c r="A20" s="90" t="s">
        <v>13</v>
      </c>
      <c r="B20" s="194">
        <v>4</v>
      </c>
      <c r="C20" s="194">
        <v>5</v>
      </c>
      <c r="D20" s="194">
        <v>9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2</v>
      </c>
      <c r="I23" s="75">
        <v>3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1</v>
      </c>
      <c r="C24" s="110">
        <v>1</v>
      </c>
      <c r="D24" s="194">
        <v>2</v>
      </c>
      <c r="E24" s="21"/>
      <c r="F24" s="110">
        <v>14</v>
      </c>
      <c r="G24" s="75">
        <v>0</v>
      </c>
      <c r="H24" s="75">
        <v>1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1174</v>
      </c>
      <c r="B26" s="194">
        <v>3</v>
      </c>
      <c r="C26" s="194">
        <v>4</v>
      </c>
      <c r="D26" s="194">
        <v>7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3</v>
      </c>
      <c r="H31" s="72">
        <v>4</v>
      </c>
      <c r="I31" s="72">
        <v>7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</v>
      </c>
      <c r="C53" s="105" t="s">
        <v>37</v>
      </c>
      <c r="D53" s="46"/>
      <c r="E53" s="46"/>
      <c r="G53" s="121"/>
      <c r="H53" s="193">
        <v>20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40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40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40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27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1186</v>
      </c>
      <c r="C76" s="170"/>
      <c r="D76" s="170"/>
      <c r="E76" s="46"/>
      <c r="F76" s="25" t="s">
        <v>57</v>
      </c>
      <c r="G76" s="171" t="s">
        <v>1187</v>
      </c>
      <c r="H76" s="171"/>
      <c r="I76" s="171"/>
      <c r="J76" s="46"/>
      <c r="K76" s="25" t="s">
        <v>58</v>
      </c>
      <c r="L76" s="170" t="s">
        <v>1188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148</v>
      </c>
      <c r="H77" s="173"/>
      <c r="I77" s="173"/>
      <c r="J77" s="46"/>
      <c r="K77" s="125" t="s">
        <v>61</v>
      </c>
      <c r="L77" s="204" t="s">
        <v>1189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1166</v>
      </c>
      <c r="D78" s="174"/>
      <c r="E78" s="49"/>
      <c r="F78" s="173"/>
      <c r="G78" s="173" t="s">
        <v>1191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THndodzq//3Ch/AWiHlxsSMBlNyV3IQ4ZRZVm5Q21g4x7xZPa8jvnWj+m+ab65HSgeSh78uC6BNH57C1ZBw7qg==" saltValue="TQiHRqZ0cbyf5lLiTl+KxA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1193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1194</v>
      </c>
      <c r="C4" s="100"/>
      <c r="D4" s="100"/>
      <c r="E4" s="21"/>
      <c r="G4" s="101"/>
      <c r="H4" s="214" t="s">
        <v>69</v>
      </c>
      <c r="I4" s="21"/>
      <c r="J4" s="21"/>
      <c r="K4" s="100" t="s">
        <v>1194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1195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9</v>
      </c>
      <c r="C15" s="110">
        <v>5</v>
      </c>
      <c r="D15" s="194">
        <v>14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1</v>
      </c>
      <c r="D17" s="194">
        <v>1</v>
      </c>
      <c r="E17" s="21"/>
      <c r="F17" s="110">
        <v>7</v>
      </c>
      <c r="G17" s="75">
        <v>0</v>
      </c>
      <c r="H17" s="75">
        <v>1</v>
      </c>
      <c r="I17" s="75">
        <v>1</v>
      </c>
      <c r="J17" s="46"/>
      <c r="K17" s="206"/>
      <c r="L17" s="207" t="s">
        <v>17</v>
      </c>
      <c r="M17" s="75">
        <v>1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2</v>
      </c>
    </row>
    <row r="20" spans="1:13" ht="10.9" customHeight="1" x14ac:dyDescent="0.2">
      <c r="A20" s="90" t="s">
        <v>13</v>
      </c>
      <c r="B20" s="194">
        <v>9</v>
      </c>
      <c r="C20" s="194">
        <v>6</v>
      </c>
      <c r="D20" s="194">
        <v>15</v>
      </c>
      <c r="E20" s="21"/>
      <c r="F20" s="110">
        <v>10</v>
      </c>
      <c r="G20" s="75">
        <v>0</v>
      </c>
      <c r="H20" s="75">
        <v>1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0</v>
      </c>
      <c r="D22" s="194">
        <v>1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3</v>
      </c>
    </row>
    <row r="24" spans="1:13" ht="10.9" customHeight="1" x14ac:dyDescent="0.2">
      <c r="A24" s="90" t="s">
        <v>18</v>
      </c>
      <c r="B24" s="110">
        <v>3</v>
      </c>
      <c r="C24" s="110">
        <v>0</v>
      </c>
      <c r="D24" s="194">
        <v>3</v>
      </c>
      <c r="E24" s="21"/>
      <c r="F24" s="110">
        <v>14</v>
      </c>
      <c r="G24" s="75">
        <v>1</v>
      </c>
      <c r="H24" s="75">
        <v>0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1174</v>
      </c>
      <c r="B26" s="194">
        <v>5</v>
      </c>
      <c r="C26" s="194">
        <v>6</v>
      </c>
      <c r="D26" s="194">
        <v>11</v>
      </c>
      <c r="E26" s="21"/>
      <c r="F26" s="15">
        <v>16</v>
      </c>
      <c r="G26" s="2">
        <v>1</v>
      </c>
      <c r="H26" s="2">
        <v>3</v>
      </c>
      <c r="I26" s="2">
        <v>4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1</v>
      </c>
      <c r="I27" s="2">
        <v>1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5</v>
      </c>
      <c r="H31" s="72">
        <v>6</v>
      </c>
      <c r="I31" s="72">
        <v>11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13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2</v>
      </c>
      <c r="C53" s="105" t="s">
        <v>37</v>
      </c>
      <c r="D53" s="46"/>
      <c r="E53" s="46"/>
      <c r="G53" s="121"/>
      <c r="H53" s="193">
        <v>93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12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15</v>
      </c>
      <c r="E62" s="52"/>
      <c r="G62" s="110">
        <v>8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18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12</v>
      </c>
      <c r="D64" s="194">
        <v>15</v>
      </c>
      <c r="E64" s="52"/>
      <c r="G64" s="194">
        <v>8</v>
      </c>
      <c r="H64" s="194">
        <v>0</v>
      </c>
      <c r="I64" s="194">
        <v>18</v>
      </c>
      <c r="J64" s="46"/>
      <c r="L64" s="194">
        <v>53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5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54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1196</v>
      </c>
      <c r="C76" s="170"/>
      <c r="D76" s="170"/>
      <c r="E76" s="46"/>
      <c r="F76" s="25" t="s">
        <v>57</v>
      </c>
      <c r="G76" s="171" t="s">
        <v>1197</v>
      </c>
      <c r="H76" s="171"/>
      <c r="I76" s="171"/>
      <c r="J76" s="46"/>
      <c r="K76" s="25" t="s">
        <v>58</v>
      </c>
      <c r="L76" s="170" t="s">
        <v>1198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157</v>
      </c>
      <c r="H77" s="173"/>
      <c r="I77" s="173"/>
      <c r="J77" s="46"/>
      <c r="K77" s="125" t="s">
        <v>61</v>
      </c>
      <c r="L77" s="204" t="s">
        <v>1199</v>
      </c>
      <c r="M77" s="204"/>
    </row>
    <row r="78" spans="1:13" ht="10.9" customHeight="1" thickBot="1" x14ac:dyDescent="0.25">
      <c r="A78" s="25" t="s">
        <v>62</v>
      </c>
      <c r="B78" s="173" t="s">
        <v>1200</v>
      </c>
      <c r="C78" s="174" t="s">
        <v>1194</v>
      </c>
      <c r="D78" s="174"/>
      <c r="E78" s="49"/>
      <c r="F78" s="173"/>
      <c r="G78" s="173" t="s">
        <v>1201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yT0nag+6lrSldqo1YH9CsFApyuweltPHtQPN6F7v4OMCHal3WYfYLzQ9ej5KROcTL4N1x26/fp+M3uR4YNtdRg==" saltValue="/yCFU0N4oLIIahhEDrNIkA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1203</v>
      </c>
      <c r="C4" s="100"/>
      <c r="D4" s="100"/>
      <c r="E4" s="21"/>
      <c r="G4" s="101"/>
      <c r="H4" s="214" t="s">
        <v>69</v>
      </c>
      <c r="I4" s="21"/>
      <c r="J4" s="21"/>
      <c r="K4" s="100" t="s">
        <v>1203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1204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1205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5</v>
      </c>
      <c r="C15" s="110">
        <v>4</v>
      </c>
      <c r="D15" s="194">
        <v>9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2</v>
      </c>
      <c r="C17" s="110">
        <v>0</v>
      </c>
      <c r="D17" s="194">
        <v>2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1</v>
      </c>
      <c r="C18" s="194">
        <v>0</v>
      </c>
      <c r="D18" s="194">
        <v>1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2</v>
      </c>
    </row>
    <row r="20" spans="1:13" ht="10.9" customHeight="1" x14ac:dyDescent="0.2">
      <c r="A20" s="90" t="s">
        <v>13</v>
      </c>
      <c r="B20" s="194">
        <v>8</v>
      </c>
      <c r="C20" s="194">
        <v>4</v>
      </c>
      <c r="D20" s="194">
        <v>12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0</v>
      </c>
      <c r="D22" s="194">
        <v>1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0</v>
      </c>
      <c r="C24" s="110">
        <v>2</v>
      </c>
      <c r="D24" s="194">
        <v>2</v>
      </c>
      <c r="E24" s="21"/>
      <c r="F24" s="110">
        <v>14</v>
      </c>
      <c r="G24" s="75">
        <v>1</v>
      </c>
      <c r="H24" s="75">
        <v>0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1</v>
      </c>
      <c r="I25" s="75">
        <v>3</v>
      </c>
      <c r="J25" s="46"/>
    </row>
    <row r="26" spans="1:13" ht="10.9" customHeight="1" x14ac:dyDescent="0.2">
      <c r="A26" s="213" t="s">
        <v>1174</v>
      </c>
      <c r="B26" s="194">
        <v>7</v>
      </c>
      <c r="C26" s="194">
        <v>2</v>
      </c>
      <c r="D26" s="194">
        <v>9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2</v>
      </c>
      <c r="I31" s="72">
        <v>9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9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5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</v>
      </c>
      <c r="D61" s="110">
        <v>4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4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6</v>
      </c>
      <c r="D64" s="194">
        <v>4</v>
      </c>
      <c r="E64" s="52"/>
      <c r="G64" s="194">
        <v>0</v>
      </c>
      <c r="H64" s="194">
        <v>0</v>
      </c>
      <c r="I64" s="194">
        <v>0</v>
      </c>
      <c r="J64" s="46"/>
      <c r="L64" s="194">
        <v>10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0</v>
      </c>
      <c r="H68" s="75">
        <v>1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2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21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1206</v>
      </c>
      <c r="C76" s="170"/>
      <c r="D76" s="170"/>
      <c r="E76" s="46"/>
      <c r="F76" s="25" t="s">
        <v>57</v>
      </c>
      <c r="G76" s="171" t="s">
        <v>1207</v>
      </c>
      <c r="H76" s="171"/>
      <c r="I76" s="171"/>
      <c r="J76" s="46"/>
      <c r="K76" s="25" t="s">
        <v>58</v>
      </c>
      <c r="L76" s="170" t="s">
        <v>1208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1209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1203</v>
      </c>
      <c r="D78" s="174"/>
      <c r="E78" s="49"/>
      <c r="F78" s="173"/>
      <c r="G78" s="173" t="s">
        <v>1210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19AzmuJR773/o8A5holFKOUxytpxHCqent92oOnkNq59eJRidJEO4aTuhf2ZXGjaou2P0azl3DbSAGw8YiccIA==" saltValue="6hf0kkUq+yZRhawoxVikIQ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57150</xdr:rowOff>
                  </from>
                  <to>
                    <xdr:col>9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4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1211</v>
      </c>
      <c r="C4" s="100"/>
      <c r="D4" s="100"/>
      <c r="E4" s="21"/>
      <c r="G4" s="101"/>
      <c r="H4" s="214" t="s">
        <v>69</v>
      </c>
      <c r="I4" s="21"/>
      <c r="J4" s="21"/>
      <c r="K4" s="100" t="s">
        <v>1211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1212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1213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0</v>
      </c>
      <c r="M10" s="72">
        <v>0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4</v>
      </c>
      <c r="C15" s="110">
        <v>0</v>
      </c>
      <c r="D15" s="194">
        <v>4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5</v>
      </c>
      <c r="C20" s="194">
        <v>0</v>
      </c>
      <c r="D20" s="194">
        <v>5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0</v>
      </c>
      <c r="I25" s="75">
        <v>2</v>
      </c>
      <c r="J25" s="46"/>
    </row>
    <row r="26" spans="1:13" ht="10.9" customHeight="1" x14ac:dyDescent="0.2">
      <c r="A26" s="213" t="s">
        <v>1174</v>
      </c>
      <c r="B26" s="194">
        <v>5</v>
      </c>
      <c r="C26" s="194">
        <v>0</v>
      </c>
      <c r="D26" s="194">
        <v>5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5</v>
      </c>
      <c r="H31" s="72">
        <v>0</v>
      </c>
      <c r="I31" s="72">
        <v>5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1</v>
      </c>
      <c r="D36" s="75">
        <v>0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5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5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28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28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</v>
      </c>
      <c r="D61" s="110">
        <v>0</v>
      </c>
      <c r="E61" s="52"/>
      <c r="G61" s="110">
        <v>1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4</v>
      </c>
      <c r="D62" s="110">
        <v>0</v>
      </c>
      <c r="E62" s="52"/>
      <c r="G62" s="110">
        <v>4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20</v>
      </c>
      <c r="D63" s="110">
        <v>0</v>
      </c>
      <c r="E63" s="52"/>
      <c r="G63" s="110">
        <v>8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34</v>
      </c>
      <c r="D64" s="194">
        <v>0</v>
      </c>
      <c r="E64" s="52"/>
      <c r="G64" s="194">
        <v>13</v>
      </c>
      <c r="H64" s="194">
        <v>0</v>
      </c>
      <c r="I64" s="194">
        <v>0</v>
      </c>
      <c r="J64" s="46"/>
      <c r="L64" s="194">
        <v>47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1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14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1214</v>
      </c>
      <c r="C76" s="170"/>
      <c r="D76" s="170"/>
      <c r="E76" s="46"/>
      <c r="F76" s="25" t="s">
        <v>57</v>
      </c>
      <c r="G76" s="171" t="s">
        <v>1215</v>
      </c>
      <c r="H76" s="171"/>
      <c r="I76" s="171"/>
      <c r="J76" s="46"/>
      <c r="K76" s="25" t="s">
        <v>58</v>
      </c>
      <c r="L76" s="170" t="s">
        <v>1216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1217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1211</v>
      </c>
      <c r="D78" s="174"/>
      <c r="E78" s="49"/>
      <c r="F78" s="173"/>
      <c r="G78" s="173" t="s">
        <v>1218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+MUGnPZzZZXagyMqMujxFif0OXDhvrsxJdnGnomK5S5ItYd4cRJu2crSzxfhB0pTQkuGn7wFr+zKCCapc8wwCw==" saltValue="OEmcRk4xemvItomlUM/Izw==" spinCount="100000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5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1219</v>
      </c>
      <c r="C4" s="100"/>
      <c r="D4" s="100"/>
      <c r="E4" s="21"/>
      <c r="G4" s="101"/>
      <c r="H4" s="214" t="s">
        <v>69</v>
      </c>
      <c r="I4" s="21"/>
      <c r="J4" s="21"/>
      <c r="K4" s="100" t="s">
        <v>1219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1220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1221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0</v>
      </c>
      <c r="M10" s="72">
        <v>0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1</v>
      </c>
      <c r="C15" s="110">
        <v>0</v>
      </c>
      <c r="D15" s="194">
        <v>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2</v>
      </c>
      <c r="C20" s="194">
        <v>0</v>
      </c>
      <c r="D20" s="194">
        <v>2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1174</v>
      </c>
      <c r="B26" s="194">
        <v>2</v>
      </c>
      <c r="C26" s="194">
        <v>0</v>
      </c>
      <c r="D26" s="194">
        <v>2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2</v>
      </c>
      <c r="H31" s="72">
        <v>0</v>
      </c>
      <c r="I31" s="72">
        <v>2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1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9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3</v>
      </c>
      <c r="C53" s="105" t="s">
        <v>37</v>
      </c>
      <c r="D53" s="46"/>
      <c r="E53" s="46"/>
      <c r="G53" s="121"/>
      <c r="H53" s="193">
        <v>9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20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20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60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60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2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26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1222</v>
      </c>
      <c r="C76" s="170"/>
      <c r="D76" s="170"/>
      <c r="E76" s="46"/>
      <c r="F76" s="25" t="s">
        <v>57</v>
      </c>
      <c r="G76" s="171" t="s">
        <v>1223</v>
      </c>
      <c r="H76" s="171"/>
      <c r="I76" s="171"/>
      <c r="J76" s="46"/>
      <c r="K76" s="25" t="s">
        <v>58</v>
      </c>
      <c r="L76" s="170" t="s">
        <v>1224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1225</v>
      </c>
      <c r="M77" s="204"/>
    </row>
    <row r="78" spans="1:13" ht="10.9" customHeight="1" thickBot="1" x14ac:dyDescent="0.25">
      <c r="A78" s="25" t="s">
        <v>62</v>
      </c>
      <c r="B78" s="173" t="s">
        <v>1226</v>
      </c>
      <c r="C78" s="174" t="s">
        <v>1227</v>
      </c>
      <c r="D78" s="174"/>
      <c r="E78" s="49"/>
      <c r="F78" s="173"/>
      <c r="G78" s="173" t="s">
        <v>1228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fPxtSdIx/WFS1H4lye06ccHrZ11+fcq8hczpFtBJXNFLT0/aCXAvuz3Fxnhw2oIq8eg/7tpLnAUTPHLQTpTMsQ==" saltValue="+XncK/2tVWteIhznGhdyRQ==" spinCount="100000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6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1229</v>
      </c>
      <c r="C4" s="100"/>
      <c r="D4" s="100"/>
      <c r="E4" s="21"/>
      <c r="G4" s="101"/>
      <c r="H4" s="214" t="s">
        <v>69</v>
      </c>
      <c r="I4" s="21"/>
      <c r="J4" s="21"/>
      <c r="K4" s="100" t="s">
        <v>1229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1167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1220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1169</v>
      </c>
    </row>
    <row r="9" spans="1:13" ht="10.15" customHeight="1" x14ac:dyDescent="0.2">
      <c r="A9" s="24" t="s">
        <v>72</v>
      </c>
      <c r="B9" s="199" t="s">
        <v>1230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1171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1172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1173</v>
      </c>
      <c r="B15" s="110">
        <v>7</v>
      </c>
      <c r="C15" s="110">
        <v>3</v>
      </c>
      <c r="D15" s="194">
        <v>10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8</v>
      </c>
      <c r="C20" s="194">
        <v>3</v>
      </c>
      <c r="D20" s="194">
        <v>11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2</v>
      </c>
      <c r="H24" s="75">
        <v>0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1</v>
      </c>
      <c r="I25" s="75">
        <v>2</v>
      </c>
      <c r="J25" s="46"/>
    </row>
    <row r="26" spans="1:13" ht="10.9" customHeight="1" x14ac:dyDescent="0.2">
      <c r="A26" s="213" t="s">
        <v>1174</v>
      </c>
      <c r="B26" s="194">
        <v>8</v>
      </c>
      <c r="C26" s="194">
        <v>3</v>
      </c>
      <c r="D26" s="194">
        <v>11</v>
      </c>
      <c r="E26" s="21"/>
      <c r="F26" s="15">
        <v>16</v>
      </c>
      <c r="G26" s="2">
        <v>4</v>
      </c>
      <c r="H26" s="2">
        <v>1</v>
      </c>
      <c r="I26" s="2">
        <v>5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1</v>
      </c>
      <c r="I28" s="2">
        <v>1</v>
      </c>
      <c r="J28" s="46"/>
    </row>
    <row r="29" spans="1:13" ht="10.9" customHeight="1" x14ac:dyDescent="0.2">
      <c r="A29" s="191" t="s">
        <v>1175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8</v>
      </c>
      <c r="H31" s="72">
        <v>3</v>
      </c>
      <c r="I31" s="72">
        <v>11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1176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1177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1178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1179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1180</v>
      </c>
      <c r="C47" s="72"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1181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1182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14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15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6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5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6</v>
      </c>
      <c r="D64" s="194">
        <v>5</v>
      </c>
      <c r="E64" s="52"/>
      <c r="G64" s="194">
        <v>0</v>
      </c>
      <c r="H64" s="194">
        <v>0</v>
      </c>
      <c r="I64" s="194">
        <v>0</v>
      </c>
      <c r="J64" s="46"/>
      <c r="L64" s="194">
        <v>11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1183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1184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23</v>
      </c>
      <c r="C74" s="95" t="s">
        <v>1185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1231</v>
      </c>
      <c r="C76" s="170"/>
      <c r="D76" s="170"/>
      <c r="E76" s="46"/>
      <c r="F76" s="25" t="s">
        <v>57</v>
      </c>
      <c r="G76" s="171" t="s">
        <v>1232</v>
      </c>
      <c r="H76" s="171"/>
      <c r="I76" s="171"/>
      <c r="J76" s="46"/>
      <c r="K76" s="25" t="s">
        <v>58</v>
      </c>
      <c r="L76" s="170" t="s">
        <v>1233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152</v>
      </c>
      <c r="H77" s="173"/>
      <c r="I77" s="173"/>
      <c r="J77" s="46"/>
      <c r="K77" s="125" t="s">
        <v>61</v>
      </c>
      <c r="L77" s="204" t="s">
        <v>1234</v>
      </c>
      <c r="M77" s="204"/>
    </row>
    <row r="78" spans="1:13" ht="10.9" customHeight="1" thickBot="1" x14ac:dyDescent="0.25">
      <c r="A78" s="25" t="s">
        <v>62</v>
      </c>
      <c r="B78" s="173" t="s">
        <v>1200</v>
      </c>
      <c r="C78" s="174" t="s">
        <v>1235</v>
      </c>
      <c r="D78" s="174"/>
      <c r="E78" s="49"/>
      <c r="F78" s="173"/>
      <c r="G78" s="173" t="s">
        <v>1236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IlRCYhn4ZReBfFFOarINo1VWXSPY1dnq/WGCtfUqCbcqVhIMMA8XLFuRZ0ZsEgUMkYOLK3jBp0G0eFgTNyHmfg==" saltValue="fFcGAYhxMMEg6aUBIl0bPQ==" spinCount="100000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Altenhof</vt:lpstr>
      <vt:lpstr>Bollewick</vt:lpstr>
      <vt:lpstr>Bütow</vt:lpstr>
      <vt:lpstr>Fincken</vt:lpstr>
      <vt:lpstr>Leizen</vt:lpstr>
      <vt:lpstr>Ludorf</vt:lpstr>
      <vt:lpstr>Priborn</vt:lpstr>
      <vt:lpstr>Rechlin</vt:lpstr>
      <vt:lpstr>Röbel-Müritz</vt:lpstr>
      <vt:lpstr>Sietow</vt:lpstr>
      <vt:lpstr>Wredenhagen</vt:lpstr>
      <vt:lpstr>Grabow-Below</vt:lpstr>
      <vt:lpstr>Zepkow</vt:lpstr>
      <vt:lpstr>Massow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2023-01-01T16:52:35Z</dcterms:modified>
</cp:coreProperties>
</file>