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AC8A14B3-76CB-452B-8432-8E1A71CA981C}" xr6:coauthVersionLast="36" xr6:coauthVersionMax="36" xr10:uidLastSave="{00000000-0000-0000-0000-000000000000}"/>
  <workbookProtection workbookAlgorithmName="SHA-512" workbookHashValue="t/EhlfCdTjOq/gIzvhHUgskdMBBvPX6RZhGg6czOSOc9qunmPo43Hvj+Wdz2nSL7qStCe2W68A8cXxX0t3hl4g==" workbookSaltValue="2ZYDJn62MN+rkjFpjbSocg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Burg Stargard" sheetId="8" r:id="rId7"/>
    <sheet name="Lindetal" sheetId="134" r:id="rId8"/>
    <sheet name="Rowa - Groß Nemerow" sheetId="135" r:id="rId9"/>
    <sheet name="x4" sheetId="136" r:id="rId10"/>
    <sheet name="x5" sheetId="137" r:id="rId11"/>
    <sheet name="x6" sheetId="138" r:id="rId12"/>
    <sheet name="x7" sheetId="139" r:id="rId13"/>
    <sheet name="x8" sheetId="140" r:id="rId14"/>
    <sheet name="x9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H29" i="109"/>
  <c r="G26" i="109"/>
  <c r="I26" i="109" s="1"/>
  <c r="G27" i="109"/>
  <c r="I27" i="109" s="1"/>
  <c r="G28" i="109"/>
  <c r="G29" i="109"/>
  <c r="G16" i="109"/>
  <c r="H16" i="109"/>
  <c r="G17" i="109"/>
  <c r="H17" i="109"/>
  <c r="G18" i="109"/>
  <c r="H18" i="109"/>
  <c r="G19" i="109"/>
  <c r="I19" i="109" s="1"/>
  <c r="H19" i="109"/>
  <c r="G20" i="109"/>
  <c r="H20" i="109"/>
  <c r="G21" i="109"/>
  <c r="H21" i="109"/>
  <c r="G22" i="109"/>
  <c r="H22" i="109"/>
  <c r="G23" i="109"/>
  <c r="I23" i="109" s="1"/>
  <c r="H23" i="109"/>
  <c r="G24" i="109"/>
  <c r="H24" i="109"/>
  <c r="G25" i="109"/>
  <c r="H25" i="109"/>
  <c r="I28" i="109"/>
  <c r="G15" i="109"/>
  <c r="H15" i="109"/>
  <c r="B17" i="109"/>
  <c r="B18" i="109"/>
  <c r="B22" i="109"/>
  <c r="D22" i="109" s="1"/>
  <c r="B24" i="109"/>
  <c r="C15" i="109"/>
  <c r="D15" i="109" s="1"/>
  <c r="C17" i="109"/>
  <c r="C18" i="109"/>
  <c r="C22" i="109"/>
  <c r="C24" i="109"/>
  <c r="D24" i="109" s="1"/>
  <c r="A29" i="109"/>
  <c r="A29" i="136"/>
  <c r="A29" i="137"/>
  <c r="A29" i="138"/>
  <c r="A29" i="139"/>
  <c r="A29" i="140"/>
  <c r="A29" i="141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36"/>
  <c r="B20" i="136"/>
  <c r="B26" i="136" s="1"/>
  <c r="G32" i="136" s="1"/>
  <c r="H31" i="136"/>
  <c r="C20" i="136"/>
  <c r="C26" i="136" s="1"/>
  <c r="G31" i="137"/>
  <c r="B20" i="137"/>
  <c r="B26" i="137" s="1"/>
  <c r="G32" i="137" s="1"/>
  <c r="H31" i="137"/>
  <c r="C20" i="137"/>
  <c r="C26" i="137" s="1"/>
  <c r="G31" i="138"/>
  <c r="B20" i="138"/>
  <c r="B26" i="138" s="1"/>
  <c r="G32" i="138" s="1"/>
  <c r="H31" i="138"/>
  <c r="C20" i="138"/>
  <c r="C26" i="138" s="1"/>
  <c r="G31" i="139"/>
  <c r="B20" i="139"/>
  <c r="B26" i="139" s="1"/>
  <c r="G32" i="139" s="1"/>
  <c r="H31" i="139"/>
  <c r="C20" i="139"/>
  <c r="C26" i="139" s="1"/>
  <c r="G31" i="140"/>
  <c r="B20" i="140"/>
  <c r="B26" i="140" s="1"/>
  <c r="G32" i="140" s="1"/>
  <c r="H31" i="140"/>
  <c r="C20" i="140"/>
  <c r="C26" i="140" s="1"/>
  <c r="G31" i="141"/>
  <c r="B20" i="141"/>
  <c r="B26" i="141" s="1"/>
  <c r="G32" i="141" s="1"/>
  <c r="H31" i="141"/>
  <c r="C20" i="141"/>
  <c r="C26" i="141" s="1"/>
  <c r="G31" i="142"/>
  <c r="B20" i="142"/>
  <c r="B26" i="142" s="1"/>
  <c r="G32" i="142" s="1"/>
  <c r="H31" i="142"/>
  <c r="C20" i="142"/>
  <c r="C26" i="142" s="1"/>
  <c r="G31" i="143"/>
  <c r="B20" i="143"/>
  <c r="B26" i="143" s="1"/>
  <c r="G32" i="143" s="1"/>
  <c r="H31" i="143"/>
  <c r="C20" i="143"/>
  <c r="C26" i="143" s="1"/>
  <c r="G31" i="144"/>
  <c r="B20" i="144"/>
  <c r="B26" i="144" s="1"/>
  <c r="G32" i="144" s="1"/>
  <c r="H31" i="144"/>
  <c r="C20" i="144"/>
  <c r="C26" i="144" s="1"/>
  <c r="G31" i="145"/>
  <c r="B20" i="145"/>
  <c r="B26" i="145" s="1"/>
  <c r="G32" i="145" s="1"/>
  <c r="H31" i="145"/>
  <c r="C20" i="145"/>
  <c r="C26" i="145" s="1"/>
  <c r="G31" i="146"/>
  <c r="B20" i="146"/>
  <c r="B26" i="146" s="1"/>
  <c r="G32" i="146" s="1"/>
  <c r="H31" i="146"/>
  <c r="C20" i="146"/>
  <c r="C26" i="146" s="1"/>
  <c r="G31" i="147"/>
  <c r="B20" i="147"/>
  <c r="B26" i="147" s="1"/>
  <c r="G32" i="147" s="1"/>
  <c r="H31" i="147"/>
  <c r="C20" i="147"/>
  <c r="C26" i="147" s="1"/>
  <c r="G31" i="148"/>
  <c r="B20" i="148"/>
  <c r="B26" i="148" s="1"/>
  <c r="G32" i="148" s="1"/>
  <c r="H31" i="148"/>
  <c r="C20" i="148"/>
  <c r="C26" i="148" s="1"/>
  <c r="G31" i="149"/>
  <c r="B20" i="149"/>
  <c r="B26" i="149" s="1"/>
  <c r="G32" i="149" s="1"/>
  <c r="H31" i="149"/>
  <c r="C20" i="149"/>
  <c r="C26" i="149" s="1"/>
  <c r="G31" i="150"/>
  <c r="B20" i="150"/>
  <c r="B26" i="150" s="1"/>
  <c r="G32" i="150" s="1"/>
  <c r="H31" i="150"/>
  <c r="C20" i="150"/>
  <c r="C26" i="150" s="1"/>
  <c r="G31" i="151"/>
  <c r="B20" i="151"/>
  <c r="B26" i="151" s="1"/>
  <c r="G32" i="151" s="1"/>
  <c r="H31" i="151"/>
  <c r="C20" i="151"/>
  <c r="C26" i="151" s="1"/>
  <c r="G31" i="157"/>
  <c r="B20" i="157"/>
  <c r="B26" i="157" s="1"/>
  <c r="G32" i="157" s="1"/>
  <c r="H31" i="157"/>
  <c r="C20" i="157"/>
  <c r="C26" i="157" s="1"/>
  <c r="G31" i="159"/>
  <c r="B20" i="159"/>
  <c r="B26" i="159" s="1"/>
  <c r="G32" i="159" s="1"/>
  <c r="H31" i="159"/>
  <c r="C20" i="159"/>
  <c r="C26" i="159" s="1"/>
  <c r="G31" i="160"/>
  <c r="B20" i="160"/>
  <c r="B26" i="160" s="1"/>
  <c r="G32" i="160" s="1"/>
  <c r="H31" i="160"/>
  <c r="C20" i="160"/>
  <c r="C26" i="160" s="1"/>
  <c r="G31" i="162"/>
  <c r="B20" i="162"/>
  <c r="B26" i="162" s="1"/>
  <c r="G32" i="162" s="1"/>
  <c r="H31" i="162"/>
  <c r="C20" i="162"/>
  <c r="C26" i="162" s="1"/>
  <c r="G31" i="161"/>
  <c r="B20" i="161"/>
  <c r="B26" i="161" s="1"/>
  <c r="G32" i="161" s="1"/>
  <c r="H31" i="161"/>
  <c r="C20" i="161"/>
  <c r="C26" i="161" s="1"/>
  <c r="G31" i="158"/>
  <c r="B20" i="158"/>
  <c r="B26" i="158" s="1"/>
  <c r="G32" i="158" s="1"/>
  <c r="H31" i="158"/>
  <c r="C20" i="158"/>
  <c r="C26" i="158" s="1"/>
  <c r="G31" i="165"/>
  <c r="B20" i="165"/>
  <c r="B26" i="165"/>
  <c r="G32" i="165" s="1"/>
  <c r="H31" i="165"/>
  <c r="C20" i="165"/>
  <c r="C26" i="165" s="1"/>
  <c r="G31" i="166"/>
  <c r="B20" i="166"/>
  <c r="B26" i="166"/>
  <c r="G32" i="166" s="1"/>
  <c r="H31" i="166"/>
  <c r="C20" i="166"/>
  <c r="C26" i="166" s="1"/>
  <c r="G31" i="164"/>
  <c r="B20" i="164"/>
  <c r="B26" i="164"/>
  <c r="G32" i="164" s="1"/>
  <c r="H31" i="164"/>
  <c r="C20" i="164"/>
  <c r="C26" i="164" s="1"/>
  <c r="G31" i="163"/>
  <c r="B20" i="163"/>
  <c r="B26" i="163"/>
  <c r="G32" i="163" s="1"/>
  <c r="H31" i="163"/>
  <c r="C20" i="163"/>
  <c r="C26" i="163" s="1"/>
  <c r="G31" i="152"/>
  <c r="B20" i="152"/>
  <c r="B26" i="152"/>
  <c r="G32" i="152" s="1"/>
  <c r="H31" i="152"/>
  <c r="C20" i="152"/>
  <c r="C26" i="152"/>
  <c r="H32" i="152"/>
  <c r="I31" i="136"/>
  <c r="I31" i="137"/>
  <c r="I31" i="138"/>
  <c r="I31" i="139"/>
  <c r="I31" i="140"/>
  <c r="I31" i="14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36"/>
  <c r="A80" i="137"/>
  <c r="A80" i="138"/>
  <c r="A80" i="139"/>
  <c r="A80" i="140"/>
  <c r="A80" i="141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D34" i="109" s="1"/>
  <c r="C35" i="109"/>
  <c r="D35" i="109" s="1"/>
  <c r="C36" i="109"/>
  <c r="C37" i="109"/>
  <c r="D37" i="109" s="1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M43" i="109" s="1"/>
  <c r="L41" i="109"/>
  <c r="M41" i="109" s="1"/>
  <c r="L40" i="109"/>
  <c r="L38" i="109"/>
  <c r="L36" i="109"/>
  <c r="M36" i="109" s="1"/>
  <c r="L35" i="109"/>
  <c r="M35" i="109" s="1"/>
  <c r="L34" i="109"/>
  <c r="M34" i="109" s="1"/>
  <c r="M15" i="109"/>
  <c r="L11" i="109"/>
  <c r="M11" i="109"/>
  <c r="M11" i="136"/>
  <c r="M11" i="137"/>
  <c r="M11" i="138"/>
  <c r="M11" i="139"/>
  <c r="M11" i="140"/>
  <c r="M11" i="141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36"/>
  <c r="L10" i="109" s="1"/>
  <c r="L10" i="137"/>
  <c r="L10" i="138"/>
  <c r="L10" i="139"/>
  <c r="L10" i="140"/>
  <c r="L10" i="141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M10" i="152"/>
  <c r="D1" i="136"/>
  <c r="C68" i="136" s="1"/>
  <c r="D1" i="137"/>
  <c r="B68" i="137" s="1"/>
  <c r="D1" i="138"/>
  <c r="D68" i="138" s="1"/>
  <c r="D1" i="139"/>
  <c r="B68" i="139" s="1"/>
  <c r="D1" i="140"/>
  <c r="C68" i="140" s="1"/>
  <c r="D1" i="141"/>
  <c r="D68" i="141" s="1"/>
  <c r="D1" i="142"/>
  <c r="C68" i="142" s="1"/>
  <c r="D1" i="143"/>
  <c r="B68" i="143" s="1"/>
  <c r="D1" i="144"/>
  <c r="C68" i="144" s="1"/>
  <c r="D1" i="145"/>
  <c r="B68" i="145" s="1"/>
  <c r="D1" i="146"/>
  <c r="C68" i="146" s="1"/>
  <c r="D1" i="147"/>
  <c r="B68" i="147" s="1"/>
  <c r="D1" i="148"/>
  <c r="C68" i="148" s="1"/>
  <c r="D1" i="149"/>
  <c r="C68" i="149" s="1"/>
  <c r="D1" i="150"/>
  <c r="C68" i="150" s="1"/>
  <c r="D1" i="151"/>
  <c r="C68" i="151" s="1"/>
  <c r="D1" i="157"/>
  <c r="C68" i="157" s="1"/>
  <c r="D1" i="159"/>
  <c r="G68" i="159" s="1"/>
  <c r="D1" i="160"/>
  <c r="D68" i="160" s="1"/>
  <c r="C68" i="160"/>
  <c r="D1" i="162"/>
  <c r="F68" i="162" s="1"/>
  <c r="D1" i="161"/>
  <c r="H68" i="161" s="1"/>
  <c r="D1" i="158"/>
  <c r="C68" i="158" s="1"/>
  <c r="D1" i="165"/>
  <c r="B68" i="165" s="1"/>
  <c r="D1" i="166"/>
  <c r="C68" i="166" s="1"/>
  <c r="D1" i="164"/>
  <c r="D68" i="164" s="1"/>
  <c r="D1" i="163"/>
  <c r="C68" i="163" s="1"/>
  <c r="D1" i="152"/>
  <c r="D68" i="152" s="1"/>
  <c r="D68" i="136"/>
  <c r="D68" i="137"/>
  <c r="D68" i="140"/>
  <c r="D68" i="146"/>
  <c r="D68" i="161"/>
  <c r="F68" i="138"/>
  <c r="F68" i="146"/>
  <c r="G68" i="136"/>
  <c r="G68" i="144"/>
  <c r="H68" i="136"/>
  <c r="H68" i="140"/>
  <c r="H68" i="146"/>
  <c r="H68" i="148"/>
  <c r="H68" i="151"/>
  <c r="H68" i="166"/>
  <c r="B68" i="136"/>
  <c r="B68" i="141"/>
  <c r="B68" i="144"/>
  <c r="B68" i="146"/>
  <c r="B68" i="148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18" i="142"/>
  <c r="D20" i="142"/>
  <c r="C43" i="142"/>
  <c r="K4" i="142"/>
  <c r="D23" i="142"/>
  <c r="B64" i="142"/>
  <c r="L64" i="142" s="1"/>
  <c r="D64" i="142"/>
  <c r="G64" i="142"/>
  <c r="H64" i="142"/>
  <c r="I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17" i="143"/>
  <c r="D18" i="143"/>
  <c r="D20" i="143"/>
  <c r="K4" i="143"/>
  <c r="D23" i="143"/>
  <c r="B64" i="143"/>
  <c r="D64" i="143"/>
  <c r="G64" i="143"/>
  <c r="H64" i="143"/>
  <c r="I64" i="143"/>
  <c r="M43" i="143"/>
  <c r="D22" i="143"/>
  <c r="D26" i="143" s="1"/>
  <c r="I32" i="143" s="1"/>
  <c r="D24" i="143"/>
  <c r="M23" i="143"/>
  <c r="M24" i="143" s="1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18" i="144"/>
  <c r="D20" i="144"/>
  <c r="D26" i="144" s="1"/>
  <c r="I32" i="144" s="1"/>
  <c r="K4" i="144"/>
  <c r="D23" i="144"/>
  <c r="B64" i="144"/>
  <c r="D64" i="144"/>
  <c r="G64" i="144"/>
  <c r="H64" i="144"/>
  <c r="I64" i="144"/>
  <c r="M43" i="144"/>
  <c r="D22" i="144"/>
  <c r="D24" i="144"/>
  <c r="M23" i="144"/>
  <c r="M24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18" i="145"/>
  <c r="D20" i="145" s="1"/>
  <c r="K4" i="145"/>
  <c r="D23" i="145"/>
  <c r="B64" i="145"/>
  <c r="D64" i="145"/>
  <c r="G64" i="145"/>
  <c r="H64" i="145"/>
  <c r="I64" i="145"/>
  <c r="L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M24" i="145"/>
  <c r="B6" i="146"/>
  <c r="L7" i="146"/>
  <c r="M7" i="146"/>
  <c r="K6" i="146"/>
  <c r="A15" i="146"/>
  <c r="A26" i="146"/>
  <c r="L50" i="146"/>
  <c r="D15" i="146"/>
  <c r="D20" i="146" s="1"/>
  <c r="D17" i="146"/>
  <c r="D18" i="146"/>
  <c r="K4" i="146"/>
  <c r="D23" i="146"/>
  <c r="B64" i="146"/>
  <c r="L64" i="146" s="1"/>
  <c r="D64" i="146"/>
  <c r="G64" i="146"/>
  <c r="H64" i="146"/>
  <c r="I64" i="146"/>
  <c r="M43" i="146"/>
  <c r="D22" i="146"/>
  <c r="D24" i="146"/>
  <c r="M24" i="146" s="1"/>
  <c r="M41" i="146"/>
  <c r="M40" i="146"/>
  <c r="M38" i="146"/>
  <c r="D37" i="146"/>
  <c r="M36" i="146"/>
  <c r="D36" i="146"/>
  <c r="M35" i="146"/>
  <c r="D35" i="146"/>
  <c r="M34" i="146"/>
  <c r="D34" i="146"/>
  <c r="M23" i="146"/>
  <c r="B6" i="147"/>
  <c r="L7" i="147"/>
  <c r="M7" i="147"/>
  <c r="K6" i="147"/>
  <c r="A15" i="147"/>
  <c r="A26" i="147"/>
  <c r="L50" i="147"/>
  <c r="D15" i="147"/>
  <c r="D17" i="147"/>
  <c r="D18" i="147"/>
  <c r="D20" i="147"/>
  <c r="K4" i="147"/>
  <c r="D23" i="147"/>
  <c r="B64" i="147"/>
  <c r="L64" i="147" s="1"/>
  <c r="D64" i="147"/>
  <c r="G64" i="147"/>
  <c r="H64" i="147"/>
  <c r="I64" i="147"/>
  <c r="M43" i="147"/>
  <c r="D22" i="147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20" i="148" s="1"/>
  <c r="D17" i="148"/>
  <c r="D18" i="148"/>
  <c r="K4" i="148"/>
  <c r="D23" i="148"/>
  <c r="B64" i="148"/>
  <c r="D64" i="148"/>
  <c r="G64" i="148"/>
  <c r="H64" i="148"/>
  <c r="I64" i="148"/>
  <c r="L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L64" i="149" s="1"/>
  <c r="D64" i="149"/>
  <c r="G64" i="149"/>
  <c r="H64" i="149"/>
  <c r="I64" i="149"/>
  <c r="M43" i="149"/>
  <c r="D22" i="149"/>
  <c r="D24" i="149"/>
  <c r="M24" i="149" s="1"/>
  <c r="M41" i="149"/>
  <c r="M40" i="149"/>
  <c r="M38" i="149"/>
  <c r="D37" i="149"/>
  <c r="M36" i="149"/>
  <c r="D36" i="149"/>
  <c r="M35" i="149"/>
  <c r="D35" i="149"/>
  <c r="M34" i="149"/>
  <c r="D34" i="149"/>
  <c r="M23" i="149"/>
  <c r="B6" i="150"/>
  <c r="L7" i="150"/>
  <c r="M7" i="150"/>
  <c r="K6" i="150"/>
  <c r="A15" i="150"/>
  <c r="A26" i="150"/>
  <c r="L50" i="150"/>
  <c r="D15" i="150"/>
  <c r="D17" i="150"/>
  <c r="D18" i="150"/>
  <c r="D20" i="150"/>
  <c r="C43" i="150" s="1"/>
  <c r="K4" i="150"/>
  <c r="D23" i="150"/>
  <c r="B64" i="150"/>
  <c r="D64" i="150"/>
  <c r="G64" i="150"/>
  <c r="H64" i="150"/>
  <c r="I64" i="150"/>
  <c r="L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D20" i="151" s="1"/>
  <c r="K4" i="151"/>
  <c r="D23" i="151"/>
  <c r="B64" i="151"/>
  <c r="D64" i="151"/>
  <c r="G64" i="151"/>
  <c r="H64" i="151"/>
  <c r="I64" i="151"/>
  <c r="M43" i="151"/>
  <c r="D22" i="151"/>
  <c r="D24" i="151"/>
  <c r="M23" i="151"/>
  <c r="M24" i="15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18" i="157"/>
  <c r="D20" i="157"/>
  <c r="C43" i="157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17" i="159"/>
  <c r="D18" i="159"/>
  <c r="D20" i="159"/>
  <c r="K4" i="159"/>
  <c r="D23" i="159"/>
  <c r="B64" i="159"/>
  <c r="D64" i="159"/>
  <c r="G64" i="159"/>
  <c r="H64" i="159"/>
  <c r="I64" i="159"/>
  <c r="M43" i="159"/>
  <c r="D22" i="159"/>
  <c r="D26" i="159" s="1"/>
  <c r="I32" i="159" s="1"/>
  <c r="D24" i="159"/>
  <c r="M24" i="159" s="1"/>
  <c r="M23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3" i="160"/>
  <c r="M24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D17" i="161"/>
  <c r="D18" i="161"/>
  <c r="K4" i="161"/>
  <c r="D23" i="161"/>
  <c r="B64" i="161"/>
  <c r="L64" i="161" s="1"/>
  <c r="D64" i="161"/>
  <c r="G64" i="161"/>
  <c r="H64" i="161"/>
  <c r="I64" i="161"/>
  <c r="M43" i="161"/>
  <c r="D22" i="161"/>
  <c r="D24" i="161"/>
  <c r="M24" i="161" s="1"/>
  <c r="M41" i="161"/>
  <c r="M40" i="161"/>
  <c r="M38" i="161"/>
  <c r="D37" i="161"/>
  <c r="M36" i="161"/>
  <c r="D36" i="161"/>
  <c r="M35" i="161"/>
  <c r="D35" i="161"/>
  <c r="M34" i="161"/>
  <c r="D34" i="161"/>
  <c r="M23" i="161"/>
  <c r="B6" i="158"/>
  <c r="L7" i="158"/>
  <c r="M7" i="158"/>
  <c r="K6" i="158"/>
  <c r="A15" i="158"/>
  <c r="A26" i="158"/>
  <c r="L50" i="158"/>
  <c r="D15" i="158"/>
  <c r="D17" i="158"/>
  <c r="D18" i="158"/>
  <c r="D20" i="158"/>
  <c r="C43" i="158" s="1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18" i="165"/>
  <c r="D20" i="165"/>
  <c r="C43" i="165" s="1"/>
  <c r="K4" i="165"/>
  <c r="D23" i="165"/>
  <c r="B64" i="165"/>
  <c r="D64" i="165"/>
  <c r="G64" i="165"/>
  <c r="H64" i="165"/>
  <c r="I64" i="165"/>
  <c r="L64" i="165" s="1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20" i="166" s="1"/>
  <c r="D18" i="166"/>
  <c r="K4" i="166"/>
  <c r="D23" i="166"/>
  <c r="B64" i="166"/>
  <c r="D64" i="166"/>
  <c r="G64" i="166"/>
  <c r="H64" i="166"/>
  <c r="I64" i="166"/>
  <c r="L64" i="166"/>
  <c r="M43" i="166"/>
  <c r="D22" i="166"/>
  <c r="D24" i="166"/>
  <c r="M41" i="166"/>
  <c r="M40" i="166"/>
  <c r="M38" i="166"/>
  <c r="D37" i="166"/>
  <c r="M36" i="166"/>
  <c r="D36" i="166"/>
  <c r="M35" i="166"/>
  <c r="D35" i="166"/>
  <c r="M34" i="166"/>
  <c r="D34" i="166"/>
  <c r="M23" i="166"/>
  <c r="M24" i="166"/>
  <c r="B6" i="164"/>
  <c r="L7" i="164"/>
  <c r="M7" i="164"/>
  <c r="K6" i="164"/>
  <c r="A15" i="164"/>
  <c r="A26" i="164"/>
  <c r="L50" i="164"/>
  <c r="D15" i="164"/>
  <c r="D20" i="164" s="1"/>
  <c r="D17" i="164"/>
  <c r="D18" i="164"/>
  <c r="K4" i="164"/>
  <c r="D23" i="164"/>
  <c r="B64" i="164"/>
  <c r="D64" i="164"/>
  <c r="L64" i="164" s="1"/>
  <c r="G64" i="164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 s="1"/>
  <c r="B6" i="163"/>
  <c r="L7" i="163"/>
  <c r="M7" i="163"/>
  <c r="K6" i="163"/>
  <c r="A15" i="163"/>
  <c r="A26" i="163"/>
  <c r="L50" i="163"/>
  <c r="D15" i="163"/>
  <c r="D17" i="163"/>
  <c r="D18" i="163"/>
  <c r="D20" i="163"/>
  <c r="C43" i="163" s="1"/>
  <c r="K4" i="163"/>
  <c r="D23" i="163"/>
  <c r="B64" i="163"/>
  <c r="D64" i="163"/>
  <c r="G64" i="163"/>
  <c r="H64" i="163"/>
  <c r="I64" i="163"/>
  <c r="L64" i="163"/>
  <c r="M43" i="163"/>
  <c r="D22" i="163"/>
  <c r="D24" i="163"/>
  <c r="M41" i="163"/>
  <c r="M40" i="163"/>
  <c r="M38" i="163"/>
  <c r="D37" i="163"/>
  <c r="M36" i="163"/>
  <c r="D36" i="163"/>
  <c r="M35" i="163"/>
  <c r="D35" i="163"/>
  <c r="M34" i="163"/>
  <c r="D34" i="163"/>
  <c r="M23" i="163"/>
  <c r="B6" i="152"/>
  <c r="L7" i="152"/>
  <c r="M7" i="152"/>
  <c r="K6" i="152"/>
  <c r="A15" i="152"/>
  <c r="A26" i="152"/>
  <c r="L50" i="152"/>
  <c r="D15" i="152"/>
  <c r="D17" i="152"/>
  <c r="D18" i="152"/>
  <c r="D20" i="152" s="1"/>
  <c r="K4" i="152"/>
  <c r="D23" i="152"/>
  <c r="B64" i="152"/>
  <c r="D64" i="152"/>
  <c r="G64" i="152"/>
  <c r="H64" i="152"/>
  <c r="I64" i="152"/>
  <c r="L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M23" i="152"/>
  <c r="B6" i="136"/>
  <c r="L7" i="136"/>
  <c r="M7" i="136"/>
  <c r="K6" i="136"/>
  <c r="A15" i="136"/>
  <c r="A26" i="136"/>
  <c r="L50" i="136"/>
  <c r="D15" i="136"/>
  <c r="D20" i="136" s="1"/>
  <c r="D17" i="136"/>
  <c r="D18" i="136"/>
  <c r="K4" i="136"/>
  <c r="D23" i="136"/>
  <c r="B64" i="136"/>
  <c r="L64" i="136" s="1"/>
  <c r="D64" i="136"/>
  <c r="G64" i="136"/>
  <c r="H64" i="136"/>
  <c r="I64" i="136"/>
  <c r="M43" i="136"/>
  <c r="D22" i="136"/>
  <c r="D24" i="136"/>
  <c r="M24" i="136" s="1"/>
  <c r="M41" i="136"/>
  <c r="M40" i="136"/>
  <c r="M38" i="136"/>
  <c r="D37" i="136"/>
  <c r="M36" i="136"/>
  <c r="D36" i="136"/>
  <c r="M35" i="136"/>
  <c r="D35" i="136"/>
  <c r="M34" i="136"/>
  <c r="D34" i="136"/>
  <c r="M23" i="136"/>
  <c r="B6" i="137"/>
  <c r="L7" i="137"/>
  <c r="M7" i="137"/>
  <c r="K6" i="137"/>
  <c r="A15" i="137"/>
  <c r="A26" i="137"/>
  <c r="L50" i="137"/>
  <c r="D15" i="137"/>
  <c r="D17" i="137"/>
  <c r="D20" i="137" s="1"/>
  <c r="D18" i="137"/>
  <c r="K4" i="137"/>
  <c r="D23" i="137"/>
  <c r="B64" i="137"/>
  <c r="L64" i="137" s="1"/>
  <c r="D64" i="137"/>
  <c r="G64" i="137"/>
  <c r="H64" i="137"/>
  <c r="I64" i="137"/>
  <c r="M43" i="137"/>
  <c r="D22" i="137"/>
  <c r="D24" i="137"/>
  <c r="M23" i="137"/>
  <c r="M24" i="137"/>
  <c r="M41" i="137"/>
  <c r="M40" i="137"/>
  <c r="M38" i="137"/>
  <c r="D37" i="137"/>
  <c r="M36" i="137"/>
  <c r="D36" i="137"/>
  <c r="M35" i="137"/>
  <c r="D35" i="137"/>
  <c r="M34" i="137"/>
  <c r="D34" i="137"/>
  <c r="B6" i="138"/>
  <c r="L7" i="138"/>
  <c r="M7" i="138"/>
  <c r="K6" i="138"/>
  <c r="A15" i="138"/>
  <c r="A26" i="138"/>
  <c r="L50" i="138"/>
  <c r="D15" i="138"/>
  <c r="D17" i="138"/>
  <c r="D18" i="138"/>
  <c r="K4" i="138"/>
  <c r="D23" i="138"/>
  <c r="B64" i="138"/>
  <c r="L64" i="138" s="1"/>
  <c r="D64" i="138"/>
  <c r="G64" i="138"/>
  <c r="H64" i="138"/>
  <c r="I64" i="138"/>
  <c r="M43" i="138"/>
  <c r="D22" i="138"/>
  <c r="D24" i="138"/>
  <c r="M24" i="138" s="1"/>
  <c r="M23" i="138"/>
  <c r="M41" i="138"/>
  <c r="M40" i="138"/>
  <c r="M38" i="138"/>
  <c r="D37" i="138"/>
  <c r="M36" i="138"/>
  <c r="D36" i="138"/>
  <c r="M35" i="138"/>
  <c r="D35" i="138"/>
  <c r="M34" i="138"/>
  <c r="D34" i="138"/>
  <c r="B6" i="139"/>
  <c r="L7" i="139"/>
  <c r="M7" i="139"/>
  <c r="K6" i="139"/>
  <c r="A15" i="139"/>
  <c r="A26" i="139"/>
  <c r="L50" i="139"/>
  <c r="D15" i="139"/>
  <c r="D20" i="139" s="1"/>
  <c r="D17" i="139"/>
  <c r="D18" i="139"/>
  <c r="K4" i="139"/>
  <c r="D23" i="139"/>
  <c r="B64" i="139"/>
  <c r="D64" i="139"/>
  <c r="G64" i="139"/>
  <c r="H64" i="139"/>
  <c r="I64" i="139"/>
  <c r="L64" i="139"/>
  <c r="M43" i="139"/>
  <c r="D22" i="139"/>
  <c r="D24" i="139"/>
  <c r="M41" i="139"/>
  <c r="M40" i="139"/>
  <c r="M38" i="139"/>
  <c r="D37" i="139"/>
  <c r="M36" i="139"/>
  <c r="D36" i="139"/>
  <c r="M35" i="139"/>
  <c r="D35" i="139"/>
  <c r="M34" i="139"/>
  <c r="D34" i="139"/>
  <c r="M23" i="139"/>
  <c r="M24" i="139"/>
  <c r="B6" i="140"/>
  <c r="L7" i="140"/>
  <c r="M7" i="140"/>
  <c r="K6" i="140"/>
  <c r="A15" i="140"/>
  <c r="A26" i="140"/>
  <c r="L50" i="140"/>
  <c r="D15" i="140"/>
  <c r="D20" i="140" s="1"/>
  <c r="D17" i="140"/>
  <c r="D18" i="140"/>
  <c r="K4" i="140"/>
  <c r="D23" i="140"/>
  <c r="B64" i="140"/>
  <c r="L64" i="140" s="1"/>
  <c r="D64" i="140"/>
  <c r="G64" i="140"/>
  <c r="H64" i="140"/>
  <c r="I64" i="140"/>
  <c r="M43" i="140"/>
  <c r="D22" i="140"/>
  <c r="D24" i="140"/>
  <c r="M41" i="140"/>
  <c r="M40" i="140"/>
  <c r="M38" i="140"/>
  <c r="D37" i="140"/>
  <c r="M36" i="140"/>
  <c r="D36" i="140"/>
  <c r="M35" i="140"/>
  <c r="D35" i="140"/>
  <c r="M34" i="140"/>
  <c r="D34" i="140"/>
  <c r="M23" i="140"/>
  <c r="M24" i="140"/>
  <c r="B6" i="141"/>
  <c r="L7" i="141"/>
  <c r="M7" i="141"/>
  <c r="K6" i="141"/>
  <c r="A15" i="141"/>
  <c r="A26" i="141"/>
  <c r="L50" i="141"/>
  <c r="D15" i="141"/>
  <c r="D17" i="141"/>
  <c r="D18" i="141"/>
  <c r="D20" i="141"/>
  <c r="K4" i="141"/>
  <c r="D23" i="141"/>
  <c r="B64" i="141"/>
  <c r="L64" i="141" s="1"/>
  <c r="D64" i="141"/>
  <c r="G64" i="141"/>
  <c r="H64" i="141"/>
  <c r="I64" i="141"/>
  <c r="M43" i="141"/>
  <c r="D22" i="141"/>
  <c r="D24" i="141"/>
  <c r="M24" i="141" s="1"/>
  <c r="M41" i="141"/>
  <c r="M40" i="141"/>
  <c r="M38" i="141"/>
  <c r="D37" i="141"/>
  <c r="M36" i="141"/>
  <c r="D36" i="141"/>
  <c r="M35" i="141"/>
  <c r="D35" i="141"/>
  <c r="M34" i="141"/>
  <c r="D34" i="141"/>
  <c r="M23" i="141"/>
  <c r="C43" i="144"/>
  <c r="D68" i="139"/>
  <c r="C43" i="141"/>
  <c r="D26" i="141"/>
  <c r="I32" i="141" s="1"/>
  <c r="M24" i="163"/>
  <c r="L64" i="158"/>
  <c r="D20" i="162"/>
  <c r="D26" i="162" s="1"/>
  <c r="I32" i="162" s="1"/>
  <c r="C43" i="159"/>
  <c r="L64" i="151"/>
  <c r="M24" i="150"/>
  <c r="C43" i="143"/>
  <c r="D20" i="138"/>
  <c r="C43" i="147"/>
  <c r="D26" i="147"/>
  <c r="I32" i="147" s="1"/>
  <c r="M24" i="158"/>
  <c r="L64" i="159"/>
  <c r="L64" i="143"/>
  <c r="F68" i="137"/>
  <c r="F68" i="166"/>
  <c r="B68" i="166"/>
  <c r="F68" i="151"/>
  <c r="D68" i="151"/>
  <c r="H68" i="158"/>
  <c r="H68" i="141"/>
  <c r="L64" i="144"/>
  <c r="H68" i="137"/>
  <c r="G68" i="137"/>
  <c r="F68" i="148"/>
  <c r="F68" i="144"/>
  <c r="F68" i="136"/>
  <c r="C43" i="138"/>
  <c r="D26" i="138"/>
  <c r="I32" i="138" s="1"/>
  <c r="F68" i="164"/>
  <c r="B68" i="161"/>
  <c r="G68" i="164"/>
  <c r="G68" i="141"/>
  <c r="D68" i="166"/>
  <c r="C68" i="147"/>
  <c r="H68" i="162"/>
  <c r="H68" i="164"/>
  <c r="G68" i="166"/>
  <c r="G68" i="146"/>
  <c r="G68" i="140"/>
  <c r="D68" i="158"/>
  <c r="D68" i="144"/>
  <c r="C68" i="164"/>
  <c r="C68" i="143"/>
  <c r="M38" i="109"/>
  <c r="F68" i="140"/>
  <c r="F68" i="161"/>
  <c r="G68" i="158"/>
  <c r="B68" i="158"/>
  <c r="B68" i="140"/>
  <c r="H68" i="144"/>
  <c r="F68" i="139"/>
  <c r="M40" i="109"/>
  <c r="G68" i="147"/>
  <c r="C68" i="141"/>
  <c r="C68" i="161"/>
  <c r="C68" i="139"/>
  <c r="B68" i="160"/>
  <c r="D68" i="159"/>
  <c r="H68" i="139"/>
  <c r="C68" i="165"/>
  <c r="G68" i="139"/>
  <c r="B68" i="159"/>
  <c r="H68" i="160"/>
  <c r="G68" i="160"/>
  <c r="D36" i="109"/>
  <c r="H68" i="159"/>
  <c r="H68" i="165"/>
  <c r="G68" i="165"/>
  <c r="F68" i="158"/>
  <c r="D68" i="147"/>
  <c r="C68" i="159"/>
  <c r="F68" i="165"/>
  <c r="F68" i="159"/>
  <c r="H68" i="147"/>
  <c r="F68" i="147"/>
  <c r="C20" i="109" l="1"/>
  <c r="I18" i="109"/>
  <c r="I22" i="109"/>
  <c r="D18" i="109"/>
  <c r="I24" i="109"/>
  <c r="I20" i="109"/>
  <c r="I16" i="109"/>
  <c r="I25" i="109"/>
  <c r="I21" i="109"/>
  <c r="I17" i="109"/>
  <c r="I29" i="109"/>
  <c r="B20" i="109"/>
  <c r="B26" i="109" s="1"/>
  <c r="D23" i="109"/>
  <c r="D17" i="109"/>
  <c r="D20" i="109" s="1"/>
  <c r="D26" i="109" s="1"/>
  <c r="L50" i="109"/>
  <c r="H31" i="109"/>
  <c r="M23" i="109"/>
  <c r="M24" i="109" s="1"/>
  <c r="G31" i="109"/>
  <c r="G32" i="109" s="1"/>
  <c r="C26" i="109"/>
  <c r="I64" i="109"/>
  <c r="H64" i="109"/>
  <c r="G64" i="109"/>
  <c r="D64" i="109"/>
  <c r="B64" i="109"/>
  <c r="J10" i="155"/>
  <c r="B68" i="157"/>
  <c r="H68" i="157"/>
  <c r="G68" i="148"/>
  <c r="D68" i="148"/>
  <c r="F68" i="141"/>
  <c r="G68" i="150"/>
  <c r="D68" i="143"/>
  <c r="D68" i="163"/>
  <c r="G68" i="138"/>
  <c r="D68" i="165"/>
  <c r="F68" i="163"/>
  <c r="B68" i="163"/>
  <c r="G68" i="163"/>
  <c r="H68" i="143"/>
  <c r="F68" i="143"/>
  <c r="B68" i="151"/>
  <c r="H68" i="163"/>
  <c r="B68" i="138"/>
  <c r="H68" i="138"/>
  <c r="C68" i="138"/>
  <c r="B68" i="150"/>
  <c r="C68" i="145"/>
  <c r="F68" i="145"/>
  <c r="G68" i="145"/>
  <c r="F68" i="150"/>
  <c r="D68" i="150"/>
  <c r="H68" i="145"/>
  <c r="H68" i="150"/>
  <c r="B68" i="164"/>
  <c r="G68" i="161"/>
  <c r="C68" i="137"/>
  <c r="D68" i="145"/>
  <c r="C43" i="137"/>
  <c r="D26" i="137"/>
  <c r="I32" i="137" s="1"/>
  <c r="C43" i="136"/>
  <c r="D26" i="136"/>
  <c r="I32" i="136" s="1"/>
  <c r="C43" i="164"/>
  <c r="D26" i="164"/>
  <c r="I32" i="164" s="1"/>
  <c r="C43" i="166"/>
  <c r="D26" i="166"/>
  <c r="I32" i="166" s="1"/>
  <c r="D26" i="161"/>
  <c r="I32" i="161" s="1"/>
  <c r="C43" i="161"/>
  <c r="D26" i="140"/>
  <c r="I32" i="140" s="1"/>
  <c r="C43" i="140"/>
  <c r="C43" i="151"/>
  <c r="D26" i="151"/>
  <c r="I32" i="151" s="1"/>
  <c r="H32" i="166"/>
  <c r="M10" i="166"/>
  <c r="C43" i="149"/>
  <c r="D26" i="149"/>
  <c r="I32" i="149" s="1"/>
  <c r="C43" i="146"/>
  <c r="D26" i="146"/>
  <c r="I32" i="146" s="1"/>
  <c r="M10" i="158"/>
  <c r="H32" i="158"/>
  <c r="M10" i="162"/>
  <c r="H32" i="162"/>
  <c r="M10" i="159"/>
  <c r="H32" i="159"/>
  <c r="H32" i="151"/>
  <c r="M10" i="151"/>
  <c r="M10" i="149"/>
  <c r="H32" i="149"/>
  <c r="M10" i="147"/>
  <c r="H32" i="147"/>
  <c r="H32" i="145"/>
  <c r="M10" i="145"/>
  <c r="H32" i="143"/>
  <c r="M10" i="143"/>
  <c r="M10" i="141"/>
  <c r="H32" i="141"/>
  <c r="M10" i="139"/>
  <c r="H32" i="139"/>
  <c r="H32" i="137"/>
  <c r="M10" i="137"/>
  <c r="D26" i="139"/>
  <c r="I32" i="139" s="1"/>
  <c r="C43" i="139"/>
  <c r="C43" i="145"/>
  <c r="D26" i="145"/>
  <c r="I32" i="145" s="1"/>
  <c r="D26" i="148"/>
  <c r="I32" i="148" s="1"/>
  <c r="C43" i="148"/>
  <c r="H32" i="164"/>
  <c r="M10" i="164"/>
  <c r="C43" i="152"/>
  <c r="D26" i="152"/>
  <c r="I32" i="152" s="1"/>
  <c r="H32" i="165"/>
  <c r="M10" i="165"/>
  <c r="M10" i="163"/>
  <c r="H32" i="163"/>
  <c r="M10" i="161"/>
  <c r="H32" i="161"/>
  <c r="M10" i="160"/>
  <c r="H32" i="160"/>
  <c r="H32" i="157"/>
  <c r="M10" i="157"/>
  <c r="M10" i="150"/>
  <c r="H32" i="150"/>
  <c r="M10" i="148"/>
  <c r="H32" i="148"/>
  <c r="H32" i="146"/>
  <c r="M10" i="146"/>
  <c r="M10" i="144"/>
  <c r="H32" i="144"/>
  <c r="H32" i="142"/>
  <c r="M10" i="142"/>
  <c r="M10" i="140"/>
  <c r="H32" i="140"/>
  <c r="M10" i="138"/>
  <c r="H32" i="138"/>
  <c r="M10" i="136"/>
  <c r="H32" i="136"/>
  <c r="F68" i="157"/>
  <c r="D26" i="157"/>
  <c r="I32" i="157" s="1"/>
  <c r="G68" i="157"/>
  <c r="F68" i="152"/>
  <c r="I15" i="109"/>
  <c r="F68" i="142"/>
  <c r="G68" i="162"/>
  <c r="D26" i="165"/>
  <c r="I32" i="165" s="1"/>
  <c r="D26" i="160"/>
  <c r="I32" i="160" s="1"/>
  <c r="G68" i="151"/>
  <c r="F68" i="149"/>
  <c r="D68" i="142"/>
  <c r="F68" i="160"/>
  <c r="H68" i="152"/>
  <c r="D26" i="150"/>
  <c r="I32" i="150" s="1"/>
  <c r="D26" i="158"/>
  <c r="I32" i="158" s="1"/>
  <c r="C68" i="162"/>
  <c r="G68" i="149"/>
  <c r="C43" i="162"/>
  <c r="D26" i="142"/>
  <c r="I32" i="142" s="1"/>
  <c r="B68" i="162"/>
  <c r="G68" i="143"/>
  <c r="B68" i="142"/>
  <c r="B68" i="149"/>
  <c r="B68" i="152"/>
  <c r="D68" i="162"/>
  <c r="D26" i="163"/>
  <c r="I32" i="163" s="1"/>
  <c r="G68" i="142"/>
  <c r="H68" i="142"/>
  <c r="G68" i="152"/>
  <c r="D68" i="157"/>
  <c r="H68" i="149"/>
  <c r="D68" i="149"/>
  <c r="C68" i="152"/>
  <c r="I31" i="109" l="1"/>
  <c r="H32" i="109"/>
  <c r="C43" i="109"/>
  <c r="L64" i="109"/>
  <c r="I32" i="109"/>
  <c r="C68" i="109"/>
  <c r="D68" i="109"/>
  <c r="G68" i="109"/>
  <c r="F68" i="109"/>
  <c r="H68" i="109"/>
  <c r="M10" i="109"/>
  <c r="B68" i="109"/>
  <c r="I68" i="10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<sst xmlns="http://schemas.openxmlformats.org/spreadsheetml/2006/main" count="5669" uniqueCount="1213">
  <si>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</si>
  <si>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</si>
  <si>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</si>
  <si>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</si>
  <si>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</si>
  <si>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</si>
  <si>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</si>
  <si>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</si>
  <si>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</si>
  <si>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</si>
  <si>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</si>
  <si>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</si>
  <si>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</si>
  <si>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</si>
  <si>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</si>
  <si>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</si>
  <si>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</si>
  <si>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</si>
  <si>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</si>
  <si>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</si>
  <si>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</si>
  <si>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</si>
  <si>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</si>
  <si>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</si>
  <si>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</si>
  <si>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</si>
  <si>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</si>
  <si>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</si>
  <si>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</si>
  <si>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</si>
  <si>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</si>
  <si>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</si>
  <si>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</si>
  <si>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</si>
  <si>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</si>
  <si>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</si>
  <si>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</si>
  <si>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</si>
  <si>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</si>
  <si>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</si>
  <si>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</si>
  <si>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</si>
  <si>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</si>
  <si>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</si>
  <si>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</si>
  <si>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</si>
  <si>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</si>
  <si>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</si>
  <si>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</si>
  <si>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</si>
  <si>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</si>
  <si>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</si>
  <si>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</si>
  <si>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</si>
  <si>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</si>
  <si>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</si>
  <si>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</si>
  <si>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</si>
  <si>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</si>
  <si>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</si>
  <si>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</si>
  <si>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</si>
  <si>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</si>
  <si>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</si>
  <si>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</si>
  <si>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</si>
  <si>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</si>
  <si>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</si>
  <si>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</si>
  <si>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</si>
  <si>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</si>
  <si>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</si>
  <si>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</si>
  <si>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</si>
  <si>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</si>
  <si>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</si>
  <si>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</si>
  <si>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</si>
  <si>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</si>
  <si>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</si>
  <si>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</si>
  <si>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</si>
  <si>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</si>
  <si>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</si>
  <si>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</si>
  <si>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</si>
  <si>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</si>
  <si>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</si>
  <si>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</si>
  <si>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</si>
  <si>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</si>
  <si>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</si>
  <si>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</si>
  <si>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</si>
  <si>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</si>
  <si>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</si>
  <si>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</si>
  <si>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</si>
  <si>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</si>
  <si>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</si>
  <si>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</si>
  <si>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</si>
  <si>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</si>
  <si>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</si>
  <si>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</si>
  <si>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</si>
  <si>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</si>
  <si>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</si>
  <si>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</si>
  <si>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</si>
  <si>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</si>
  <si>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</si>
  <si>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</si>
  <si>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</si>
  <si>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</si>
  <si>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</si>
  <si>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</si>
  <si>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</si>
  <si>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</si>
  <si>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</si>
  <si>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</si>
  <si>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</si>
  <si>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</si>
  <si>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</si>
  <si>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</si>
  <si>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</si>
  <si>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</si>
  <si>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</si>
  <si>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</si>
  <si>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</si>
  <si>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</si>
  <si>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</si>
  <si>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</si>
  <si>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</si>
  <si>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</si>
  <si>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</si>
  <si>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</si>
  <si>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</si>
  <si>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</si>
  <si>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</si>
  <si>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</si>
  <si>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</si>
  <si>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</si>
  <si>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</si>
  <si>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</si>
  <si>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</si>
  <si>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</si>
  <si>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</si>
  <si>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</si>
  <si>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</si>
  <si>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</si>
  <si>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</si>
  <si>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</si>
  <si>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</si>
  <si>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</si>
  <si>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</si>
  <si>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</si>
  <si>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</si>
  <si>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</si>
  <si>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</si>
  <si>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</si>
  <si>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</si>
  <si>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</si>
  <si>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</si>
  <si>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</si>
  <si>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</si>
  <si>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</si>
  <si>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</si>
  <si>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</si>
  <si>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</si>
  <si>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</si>
  <si>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</si>
  <si>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</si>
  <si>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</si>
  <si>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</si>
  <si>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</si>
  <si>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</si>
  <si>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</si>
  <si>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</si>
  <si>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</si>
  <si>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</si>
  <si>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</si>
  <si>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</si>
  <si>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</si>
  <si>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</si>
  <si>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</si>
  <si>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</si>
  <si>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</si>
  <si>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</si>
  <si>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</si>
  <si>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</si>
  <si>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</si>
  <si>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</si>
  <si>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</si>
  <si>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</si>
  <si>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</si>
  <si>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</si>
  <si>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</si>
  <si>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</si>
  <si>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</si>
  <si>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</si>
  <si>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</si>
  <si>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</si>
  <si>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</si>
  <si>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</si>
  <si>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</si>
  <si>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</si>
  <si>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</si>
  <si>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</si>
  <si>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</si>
  <si>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</si>
  <si>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</si>
  <si>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</si>
  <si>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</si>
  <si>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</si>
  <si>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</si>
  <si>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</si>
  <si>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</si>
  <si>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</si>
  <si>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</si>
  <si>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</si>
  <si>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</si>
  <si>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</si>
  <si>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</si>
  <si>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</si>
  <si>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</si>
  <si>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</si>
  <si>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</si>
  <si>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</si>
  <si>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</si>
  <si>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</si>
  <si>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</si>
  <si>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</si>
  <si>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</si>
  <si>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</si>
  <si>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</si>
  <si>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</si>
  <si>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</si>
  <si>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</si>
  <si>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</si>
  <si>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</si>
  <si>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</si>
  <si>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</si>
  <si>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</si>
  <si>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</si>
  <si>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</si>
  <si>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</si>
  <si>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</si>
  <si>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</si>
  <si>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</si>
  <si>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</si>
  <si>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</si>
  <si>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</si>
  <si>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</si>
  <si>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</si>
  <si>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</si>
  <si>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</si>
  <si>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</si>
  <si>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</si>
  <si>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</si>
  <si>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</si>
  <si>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</si>
  <si>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</si>
  <si>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</si>
  <si>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</si>
  <si>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</si>
  <si>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</si>
  <si>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</si>
  <si>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</si>
  <si>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</si>
  <si>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</si>
  <si>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</si>
  <si>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</si>
  <si>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</si>
  <si>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</si>
  <si>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</si>
  <si>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</si>
  <si>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</si>
  <si>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</si>
  <si>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</si>
  <si>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</si>
  <si>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</si>
  <si>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</si>
  <si>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</si>
  <si>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</si>
  <si>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</si>
  <si>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</si>
  <si>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</si>
  <si>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</si>
  <si>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</si>
  <si>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</si>
  <si>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</si>
  <si>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</si>
  <si>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</si>
  <si>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</si>
  <si>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</si>
  <si>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</si>
  <si>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</si>
  <si>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</si>
  <si>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</si>
  <si>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</si>
  <si>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</si>
  <si>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</si>
  <si>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</si>
  <si>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</si>
  <si>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</si>
  <si>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</si>
  <si>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</si>
  <si>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</si>
  <si>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</si>
  <si>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</si>
  <si>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</si>
  <si>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</si>
  <si>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</si>
  <si>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</si>
  <si>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</si>
  <si>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</si>
  <si>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</si>
  <si>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</si>
  <si>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</si>
  <si>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</si>
  <si>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</si>
  <si>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</si>
  <si>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</si>
  <si>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</si>
  <si>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</si>
  <si>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</si>
  <si>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</si>
  <si>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</si>
  <si>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</si>
  <si>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</si>
  <si>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</si>
  <si>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</si>
  <si>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</si>
  <si>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</si>
  <si>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</si>
  <si>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</si>
  <si>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</si>
  <si>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</si>
  <si>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</si>
  <si>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</si>
  <si>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</si>
  <si>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</si>
  <si>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</si>
  <si>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</si>
  <si>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</si>
  <si>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</si>
  <si>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</si>
  <si>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</si>
  <si>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</si>
  <si>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</si>
  <si>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</si>
  <si>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</si>
  <si>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</si>
  <si>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</si>
  <si>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</si>
  <si>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</si>
  <si>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</si>
  <si>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</si>
  <si>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</si>
  <si>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</si>
  <si>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</si>
  <si>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</si>
  <si>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</si>
  <si>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</si>
  <si>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</si>
  <si>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</si>
  <si>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</si>
  <si>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</si>
  <si>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</si>
  <si>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</si>
  <si>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</si>
  <si>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</si>
  <si>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</si>
  <si>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</si>
  <si>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</si>
  <si>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</si>
  <si>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</si>
  <si>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</si>
  <si>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</si>
  <si>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</si>
  <si>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</si>
  <si>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</si>
  <si>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</si>
  <si>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</si>
  <si>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</si>
  <si>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</si>
  <si>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</si>
  <si>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</si>
  <si>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</si>
  <si>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</si>
  <si>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</si>
  <si>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</si>
  <si>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</si>
  <si>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</si>
  <si>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</si>
  <si>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</si>
  <si>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</si>
  <si>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</si>
  <si>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</si>
  <si>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</si>
  <si>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</si>
  <si>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</si>
  <si>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</si>
  <si>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</si>
  <si>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</si>
  <si>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</si>
  <si>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</si>
  <si>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</si>
  <si>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</si>
  <si>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</si>
  <si>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</si>
  <si>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</si>
  <si>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</si>
  <si>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</si>
  <si>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</si>
  <si>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</si>
  <si>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</si>
  <si>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</si>
  <si>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</si>
  <si>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</si>
  <si>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</si>
  <si>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</si>
  <si>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</si>
  <si>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</si>
  <si>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</si>
  <si>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</si>
  <si>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</si>
  <si>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</si>
  <si>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</si>
  <si>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</si>
  <si>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</si>
  <si>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</si>
  <si>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</si>
  <si>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</si>
  <si>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</si>
  <si>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</si>
  <si>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</si>
  <si>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</si>
  <si>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</si>
  <si>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</si>
  <si>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</si>
  <si>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</si>
  <si>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</si>
  <si>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</si>
  <si>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</si>
  <si>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</si>
  <si>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</si>
  <si>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</si>
  <si>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</si>
  <si>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</si>
  <si>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</si>
  <si>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</si>
  <si>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</si>
  <si>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</si>
  <si>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</si>
  <si>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</si>
  <si>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</si>
  <si>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</si>
  <si>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</si>
  <si>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</si>
  <si>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</si>
  <si>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</si>
  <si>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</si>
  <si>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</si>
  <si>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</si>
  <si>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</si>
  <si>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</si>
  <si>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</si>
  <si>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</si>
  <si>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</si>
  <si>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</si>
  <si>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</si>
  <si>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</si>
  <si>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</si>
  <si>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</si>
  <si>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</si>
  <si>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</si>
  <si>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</si>
  <si>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</si>
  <si>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</si>
  <si>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</si>
  <si>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</si>
  <si>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</si>
  <si>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</si>
  <si>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</si>
  <si>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</si>
  <si>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</si>
  <si>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</si>
  <si>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</si>
  <si>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</si>
  <si>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</si>
  <si>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</si>
  <si>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</si>
  <si>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</si>
  <si>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</si>
  <si>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</si>
  <si>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</si>
  <si>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</si>
  <si>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</si>
  <si>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</si>
  <si>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</si>
  <si>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</si>
  <si>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</si>
  <si>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</si>
  <si>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</si>
  <si>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</si>
  <si>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</si>
  <si>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</si>
  <si>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</si>
  <si>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</si>
  <si>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</si>
  <si>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</si>
  <si>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</si>
  <si>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</si>
  <si>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</si>
  <si>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</si>
  <si>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</si>
  <si>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</si>
  <si>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</si>
  <si>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</si>
  <si>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</si>
  <si>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</si>
  <si>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</si>
  <si>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</si>
  <si>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</si>
  <si>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</si>
  <si>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</si>
  <si>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</si>
  <si>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</si>
  <si>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</si>
  <si>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</si>
  <si>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</si>
  <si>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</si>
  <si>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</si>
  <si>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</si>
  <si>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</si>
  <si>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</si>
  <si>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</si>
  <si>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</si>
  <si>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</si>
  <si>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</si>
  <si>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</si>
  <si>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</si>
  <si>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</si>
  <si>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</si>
  <si>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</si>
  <si>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</si>
  <si>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</si>
  <si>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</si>
  <si>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</si>
  <si>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</si>
  <si>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</si>
  <si>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</si>
  <si>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</si>
  <si>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</si>
  <si>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</si>
  <si>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</si>
  <si>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</si>
  <si>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</si>
  <si>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</si>
  <si>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</si>
  <si>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</si>
  <si>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</si>
  <si>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</si>
  <si>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</si>
  <si>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</si>
  <si>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</si>
  <si>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</si>
  <si>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</si>
  <si>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</si>
  <si>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</si>
  <si>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</si>
  <si>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</si>
  <si>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</si>
  <si>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</si>
  <si>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</si>
  <si>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</si>
  <si>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</si>
  <si>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</si>
  <si>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</si>
  <si>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</si>
  <si>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</si>
  <si>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</si>
  <si>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</si>
  <si>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</si>
  <si>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</si>
  <si>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</si>
  <si>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</si>
  <si>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</si>
  <si>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</si>
  <si>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</si>
  <si>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</si>
  <si>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</si>
  <si>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</si>
  <si>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</si>
  <si>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</si>
  <si>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</si>
  <si>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</si>
  <si>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</si>
  <si>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</si>
  <si>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</si>
  <si>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</si>
  <si>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</si>
  <si>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</si>
  <si>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</si>
  <si>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</si>
  <si>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</si>
  <si>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</si>
  <si>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</si>
  <si>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</si>
  <si>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</si>
  <si>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</si>
  <si>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</si>
  <si>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</si>
  <si>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</si>
  <si>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</si>
  <si>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</si>
  <si>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</si>
  <si>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</si>
  <si>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</si>
  <si>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</si>
  <si>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</si>
  <si>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</si>
  <si>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</si>
  <si>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</si>
  <si>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</si>
  <si>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</si>
  <si>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</si>
  <si>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</si>
  <si>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</si>
  <si>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</si>
  <si>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</si>
  <si>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</si>
  <si>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</si>
  <si>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</si>
  <si>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</si>
  <si>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</si>
  <si>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</si>
  <si>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</si>
  <si>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</si>
  <si>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</si>
  <si>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</si>
  <si>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</si>
  <si>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</si>
  <si>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</si>
  <si>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</si>
  <si>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</si>
  <si>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</si>
  <si>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</si>
  <si>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</si>
  <si>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</si>
  <si>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</si>
  <si>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</si>
  <si>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</si>
  <si>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</si>
  <si>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</si>
  <si>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</si>
  <si>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</si>
  <si>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</si>
  <si>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</si>
  <si>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</si>
  <si>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</si>
  <si>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</si>
  <si>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</si>
  <si>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</si>
  <si>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</si>
  <si>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</si>
  <si>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</si>
  <si>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</si>
  <si>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</si>
  <si>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</si>
  <si>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</si>
  <si>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</si>
  <si>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</si>
  <si>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</si>
  <si>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</si>
  <si>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</si>
  <si>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</si>
  <si>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</si>
  <si>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</si>
  <si>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</si>
  <si>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</si>
  <si>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</si>
  <si>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</si>
  <si>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</si>
  <si>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</si>
  <si>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</si>
  <si>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</si>
  <si>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</si>
  <si>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</si>
  <si>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</si>
  <si>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</si>
  <si>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</si>
  <si>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</si>
  <si>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</si>
  <si>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</si>
  <si>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</si>
  <si>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</si>
  <si>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</si>
  <si>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</si>
  <si>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</si>
  <si>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</si>
  <si>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</si>
  <si>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</si>
  <si>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</si>
  <si>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</si>
  <si>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</si>
  <si>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</si>
  <si>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</si>
  <si>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</si>
  <si>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</si>
  <si>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</si>
  <si>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</si>
  <si>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</si>
  <si>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</si>
  <si>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</si>
  <si>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</si>
  <si>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</si>
  <si>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</si>
  <si>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</si>
  <si>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</si>
  <si>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</si>
  <si>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</si>
  <si>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</si>
  <si>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</si>
  <si>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</si>
  <si>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</si>
  <si>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</si>
  <si>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</si>
  <si>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</si>
  <si>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</si>
  <si>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</si>
  <si>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</si>
  <si>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</si>
  <si>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</si>
  <si>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</si>
  <si>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</si>
  <si>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</si>
  <si>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</si>
  <si>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</si>
  <si>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</si>
  <si>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</si>
  <si>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</si>
  <si>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</si>
  <si>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</si>
  <si>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</si>
  <si>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</si>
  <si>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</si>
  <si>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</si>
  <si>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</si>
  <si>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</si>
  <si>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</si>
  <si>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</si>
  <si>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</si>
  <si>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</si>
  <si>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</si>
  <si>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</si>
  <si>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</si>
  <si>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</si>
  <si>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</si>
  <si>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</si>
  <si>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</si>
  <si>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</si>
  <si>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</si>
  <si>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</si>
  <si>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</si>
  <si>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</si>
  <si>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</si>
  <si>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</si>
  <si>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</si>
  <si>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</si>
  <si>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</si>
  <si>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</si>
  <si>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</si>
  <si>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</si>
  <si>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</si>
  <si>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</si>
  <si>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</si>
  <si>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</si>
  <si>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</si>
  <si>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</si>
  <si>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</si>
  <si>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</si>
  <si>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</si>
  <si>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</si>
  <si>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</si>
  <si>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</si>
  <si>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</si>
  <si>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</si>
  <si>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</si>
  <si>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</si>
  <si>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</si>
  <si>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</si>
  <si>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</si>
  <si>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</si>
  <si>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</si>
  <si>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</si>
  <si>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</si>
  <si>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</si>
  <si>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</si>
  <si>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</si>
  <si>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</si>
  <si>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</si>
  <si>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</si>
  <si>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</si>
  <si>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</si>
  <si>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</si>
  <si>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</si>
  <si>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</si>
  <si>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</si>
  <si>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</si>
  <si>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</si>
  <si>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</si>
  <si>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</si>
  <si>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</si>
  <si>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</si>
  <si>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</si>
  <si>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</si>
  <si>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</si>
  <si>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</si>
  <si>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</si>
  <si>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</si>
  <si>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</si>
  <si>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</si>
  <si>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</si>
  <si>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</si>
  <si>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</si>
  <si>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</si>
  <si>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</si>
  <si>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</si>
  <si>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</si>
  <si>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</si>
  <si>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</si>
  <si>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</si>
  <si>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</si>
  <si>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</si>
  <si>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</si>
  <si>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</si>
  <si>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</si>
  <si>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</si>
  <si>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</si>
  <si>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</si>
  <si>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</si>
  <si>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</si>
  <si>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</si>
  <si>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</si>
  <si>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</si>
  <si>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</si>
  <si>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</si>
  <si>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</si>
  <si>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</si>
  <si>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</si>
  <si>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</si>
  <si>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</si>
  <si>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</si>
  <si>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</si>
  <si>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</si>
  <si>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</si>
  <si>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</si>
  <si>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</si>
  <si>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</si>
  <si>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</si>
  <si>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</si>
  <si>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</si>
  <si>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</si>
  <si>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</si>
  <si>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</si>
  <si>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</si>
  <si>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</si>
  <si>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</si>
  <si>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</si>
  <si>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</si>
  <si>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</si>
  <si>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</si>
  <si>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</si>
  <si>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</si>
  <si>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</si>
  <si>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</si>
  <si>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</si>
  <si>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</si>
  <si>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</si>
  <si>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</si>
  <si>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</si>
  <si>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</si>
  <si>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</si>
  <si>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</si>
  <si>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</si>
  <si>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</si>
  <si>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</si>
  <si>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</si>
  <si>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</si>
  <si>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</si>
  <si>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</si>
  <si>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</si>
  <si>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</si>
  <si>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</si>
  <si>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</si>
  <si>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</si>
  <si>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</si>
  <si>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</si>
  <si>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</si>
  <si>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</si>
  <si>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</si>
  <si>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</si>
  <si>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</si>
  <si>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</si>
  <si>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</si>
  <si>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</si>
  <si>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</si>
  <si>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</si>
  <si>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</si>
  <si>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</si>
  <si>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</si>
  <si>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</si>
  <si>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</si>
  <si>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</si>
  <si>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</si>
  <si>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</si>
  <si>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</si>
  <si>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</si>
  <si>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</si>
  <si>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</si>
  <si>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</si>
  <si>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</si>
  <si>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</si>
  <si>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</si>
  <si>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</si>
  <si>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</si>
  <si>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</si>
  <si>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</si>
  <si>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</si>
  <si>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</si>
  <si>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</si>
  <si>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</si>
  <si>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</si>
  <si>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</si>
  <si>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</si>
  <si>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</si>
  <si>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</si>
  <si>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</si>
  <si>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</si>
  <si>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</si>
  <si>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</si>
  <si>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</si>
  <si>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</si>
  <si>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</si>
  <si>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</si>
  <si>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</si>
  <si>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</si>
  <si>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</si>
  <si>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</si>
  <si>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</si>
  <si>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</si>
  <si>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</si>
  <si>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</si>
  <si>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</si>
  <si>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</si>
  <si>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</si>
  <si>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</si>
  <si>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</si>
  <si>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</si>
  <si>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</si>
  <si>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</si>
  <si>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</si>
  <si>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</si>
  <si>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</si>
  <si>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</si>
  <si>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</si>
  <si>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</si>
  <si>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</si>
  <si>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</si>
  <si>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</si>
  <si>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</si>
  <si>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</si>
  <si>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</si>
  <si>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</si>
  <si>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</si>
  <si>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</si>
  <si>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</si>
  <si>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</si>
  <si>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</si>
  <si>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</si>
  <si>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</si>
  <si>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</si>
  <si>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</si>
  <si>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</si>
  <si>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</si>
  <si>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</si>
  <si>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</si>
  <si>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</si>
  <si>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</si>
  <si>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</si>
  <si>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</si>
  <si>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</si>
  <si>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</si>
  <si>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</si>
  <si>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</si>
  <si>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</si>
  <si>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</si>
  <si>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</si>
  <si>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</si>
  <si>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</si>
  <si>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</si>
  <si>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</si>
  <si>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</si>
  <si>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</si>
  <si>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</si>
  <si>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</si>
  <si>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</si>
  <si>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</si>
  <si>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</si>
  <si>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</si>
  <si>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</si>
  <si>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</si>
  <si>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</si>
  <si>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</si>
  <si>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</si>
  <si>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</si>
  <si>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</si>
  <si>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</si>
  <si>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</si>
  <si>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</si>
  <si>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</si>
  <si>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</si>
  <si>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</si>
  <si>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</si>
  <si>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</si>
  <si>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</si>
  <si>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</si>
  <si>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</si>
  <si>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</si>
  <si>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</si>
  <si>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</si>
  <si>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</si>
  <si>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</si>
  <si>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</si>
  <si>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</si>
  <si>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</si>
  <si>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</si>
  <si>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</si>
  <si>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</si>
  <si>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</si>
  <si>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</si>
  <si>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</si>
  <si>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</si>
  <si>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</si>
  <si>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</si>
  <si>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</si>
  <si>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</si>
  <si>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</si>
  <si>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</si>
  <si>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</si>
  <si>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</si>
  <si>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</si>
  <si>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</si>
  <si>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</si>
  <si>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</si>
  <si>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</si>
  <si>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</si>
  <si>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</si>
  <si>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</si>
  <si>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</si>
  <si>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</si>
  <si>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</si>
  <si>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</si>
  <si>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</si>
  <si>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</si>
  <si>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</si>
  <si>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</si>
  <si>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</si>
  <si>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</si>
  <si>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</si>
  <si>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</si>
  <si>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</si>
  <si>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</si>
  <si>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</si>
  <si>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</si>
  <si>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</si>
  <si>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</si>
  <si>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</si>
  <si>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</si>
  <si>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</si>
  <si>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</si>
  <si>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</si>
  <si>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</si>
  <si>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</si>
  <si>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</si>
  <si>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</si>
  <si>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</si>
  <si>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</si>
  <si>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</si>
  <si>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</si>
  <si>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</si>
  <si>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</si>
  <si>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</si>
  <si>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</si>
  <si>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</si>
  <si>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</si>
  <si>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</si>
  <si>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</si>
  <si>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</si>
  <si>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</si>
  <si>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</si>
  <si>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</si>
  <si>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</si>
  <si>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</si>
  <si>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</si>
  <si>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</si>
  <si>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</si>
  <si>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</si>
  <si>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</si>
  <si>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</si>
  <si>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</si>
  <si>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</si>
  <si>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</si>
  <si>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</si>
  <si>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</si>
  <si>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</si>
  <si>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</si>
  <si>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</si>
  <si>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</si>
  <si>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</si>
  <si>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</si>
  <si>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</si>
  <si>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</si>
  <si>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</si>
  <si>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</si>
  <si>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</si>
  <si>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</si>
  <si>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</si>
  <si>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</si>
  <si>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</si>
  <si>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</si>
  <si>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</si>
  <si>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</si>
  <si>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</si>
  <si>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</si>
  <si>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</si>
  <si>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</si>
  <si>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</si>
  <si>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</si>
  <si>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</si>
  <si>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</si>
  <si>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</si>
  <si>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</si>
  <si>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</si>
  <si>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</si>
  <si>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</si>
  <si>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</si>
  <si>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</si>
  <si>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</si>
  <si>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</si>
  <si>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>Amt</t>
  </si>
  <si>
    <t/>
  </si>
  <si>
    <t>Mecklenburgische Seenplatte</t>
  </si>
  <si>
    <t>Stargarder Land</t>
  </si>
  <si>
    <t>2022</t>
  </si>
  <si>
    <t>31.12.2022</t>
  </si>
  <si>
    <t>01.01.2023</t>
  </si>
  <si>
    <t>13.071.161.000</t>
  </si>
  <si>
    <t>Kohl</t>
  </si>
  <si>
    <t>Holger</t>
  </si>
  <si>
    <t xml:space="preserve">  </t>
  </si>
  <si>
    <t>Jahresbericht der Jugendfeuerwehr</t>
  </si>
  <si>
    <t>13.071.161.021</t>
  </si>
  <si>
    <t xml:space="preserve">Jugendfeuerwehr </t>
  </si>
  <si>
    <t>Burg Stargard</t>
  </si>
  <si>
    <t xml:space="preserve">Kreis </t>
  </si>
  <si>
    <t>30.12.2022</t>
  </si>
  <si>
    <t xml:space="preserve">in der Jugendfeuerwehr gibt es </t>
  </si>
  <si>
    <t>25.10.1991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</si>
  <si>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</si>
  <si>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</si>
  <si>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</si>
  <si>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</si>
  <si>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</si>
  <si>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</si>
  <si>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</si>
  <si>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</si>
  <si>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</si>
  <si>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</si>
  <si>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</si>
  <si>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</si>
  <si>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</si>
  <si>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</si>
  <si>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</si>
  <si>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Matthias</t>
  </si>
  <si>
    <t>04.09.1986</t>
  </si>
  <si>
    <t>01.01.2018</t>
  </si>
  <si>
    <t>17094</t>
  </si>
  <si>
    <t>Burg Stargard OT Loitz</t>
  </si>
  <si>
    <t>Zur Seewiese 15</t>
  </si>
  <si>
    <t>Formularstand: 18.03.2012</t>
  </si>
  <si>
    <t>13.071.161.090</t>
  </si>
  <si>
    <t>Lindetal</t>
  </si>
  <si>
    <t>01.01.1993</t>
  </si>
  <si>
    <t>Ehmler</t>
  </si>
  <si>
    <t>Tino</t>
  </si>
  <si>
    <t>26.03.1990</t>
  </si>
  <si>
    <t>17349</t>
  </si>
  <si>
    <t>Dorfstraße 8a</t>
  </si>
  <si>
    <t>13.071.000.000</t>
  </si>
  <si>
    <t>Rowa - Groß Nemerow</t>
  </si>
  <si>
    <t>Rowa OT Groß Nemerow</t>
  </si>
  <si>
    <t>25.12.2022</t>
  </si>
  <si>
    <t>19.03.1996</t>
  </si>
  <si>
    <t>Runge</t>
  </si>
  <si>
    <t>Andrea</t>
  </si>
  <si>
    <t>13.11.1989</t>
  </si>
  <si>
    <t>01.02.2012</t>
  </si>
  <si>
    <t>Groß Nemerow</t>
  </si>
  <si>
    <t>Am Anger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</si>
</sst>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D-45F6-BAE7-0EF0EA252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2173088"/>
        <c:axId val="1"/>
        <c:axId val="0"/>
      </c:bar3DChart>
      <c:catAx>
        <c:axId val="177217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2173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1-49E3-A2A6-22B9EB5DB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2173488"/>
        <c:axId val="1"/>
        <c:axId val="0"/>
      </c:bar3DChart>
      <c:catAx>
        <c:axId val="177217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217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9-4299-AF6E-064505C8B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2173888"/>
        <c:axId val="1"/>
        <c:axId val="0"/>
      </c:bar3DChart>
      <c:catAx>
        <c:axId val="177217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2173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4F05D69-189B-46F3-84B1-2BF23FE875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4FE8EA5-9739-4525-A21C-AA44D87EBE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228585A-F061-46F7-B8DE-D8ED1E7A9C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09C8807C-0EF7-4639-9C78-2275E35E7E1B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73" t="s">
        <v>1156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1157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1160</v>
      </c>
      <c r="D7" s="279"/>
      <c r="E7" s="134"/>
      <c r="F7" s="130"/>
      <c r="H7" s="131" t="s">
        <v>141</v>
      </c>
      <c r="I7" s="137" t="s">
        <v>1158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1159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1154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1155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120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3</v>
      </c>
      <c r="E18" s="147">
        <v>3</v>
      </c>
      <c r="F18" s="138"/>
    </row>
    <row r="19" spans="1:9" ht="13.5" thickBot="1" x14ac:dyDescent="0.25">
      <c r="C19" s="143"/>
      <c r="G19" s="131" t="s">
        <v>144</v>
      </c>
      <c r="H19" s="267" t="s">
        <v>1154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1154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1161</v>
      </c>
      <c r="C23" s="266"/>
      <c r="D23" s="131" t="s">
        <v>57</v>
      </c>
      <c r="E23" s="253" t="s">
        <v>1162</v>
      </c>
      <c r="F23" s="253"/>
      <c r="G23" s="253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62" t="s">
        <v>1154</v>
      </c>
      <c r="C24" s="262"/>
      <c r="D24" s="131" t="s">
        <v>60</v>
      </c>
      <c r="E24" s="254" t="s">
        <v>1154</v>
      </c>
      <c r="F24" s="254"/>
      <c r="G24" s="254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53" t="s">
        <v>1154</v>
      </c>
      <c r="D25" s="253"/>
      <c r="E25" s="254" t="s">
        <v>1163</v>
      </c>
      <c r="F25" s="254"/>
      <c r="G25" s="254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d/In3cPH+JEePzK6j+4ynYw9Yagbv9AR3MPlKU8YgQSfN2deuTW8uQL9+Fm4NzFK01Pd7LtT2aoJijACCnazgA==" saltValue="/SIUttjfVLRiFeZkJlv/ng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13.071.161.000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Stargarder Land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3</v>
      </c>
      <c r="C10" s="72">
        <f>liesmich!$E$18</f>
        <v>3</v>
      </c>
      <c r="D10" s="73" t="s">
        <v>1089</v>
      </c>
      <c r="E10" s="46"/>
      <c r="K10" s="74" t="s">
        <v>1149</v>
      </c>
      <c r="L10" s="75">
        <f>SUM('Burg Stargard:x30'!L10)</f>
        <v>2</v>
      </c>
      <c r="M10" s="75">
        <f>SUM('Burg Stargard:x30'!M10)</f>
        <v>2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SUM('Burg Stargard:x30'!L11)</f>
        <v>0</v>
      </c>
      <c r="M11" s="75">
        <f>SUM('Burg Stargard:x30'!M11)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SUM('Burg Stargard:x30'!B15)</f>
        <v>48</v>
      </c>
      <c r="C15" s="72">
        <f>SUM('Burg Stargard:x30'!C15)</f>
        <v>13</v>
      </c>
      <c r="D15" s="194">
        <f>SUM(B15:C15)</f>
        <v>61</v>
      </c>
      <c r="E15" s="21"/>
      <c r="F15" s="89" t="s">
        <v>1131</v>
      </c>
      <c r="G15" s="75">
        <f>SUM('Burg Stargard:x30'!G15)</f>
        <v>1</v>
      </c>
      <c r="H15" s="75">
        <f>SUM('Burg Stargard:x30'!H15)</f>
        <v>0</v>
      </c>
      <c r="I15" s="75">
        <f>SUM(G15:H15)</f>
        <v>1</v>
      </c>
      <c r="J15" s="46"/>
      <c r="K15" s="227"/>
      <c r="L15" s="238" t="s">
        <v>15</v>
      </c>
      <c r="M15" s="241">
        <f>SUM('Burg Stargard:x30'!M15)</f>
        <v>0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SUM('Burg Stargard:x30'!G16)</f>
        <v>2</v>
      </c>
      <c r="H16" s="75">
        <f>SUM('Burg Stargard:x30'!H16)</f>
        <v>0</v>
      </c>
      <c r="I16" s="75">
        <f t="shared" ref="I16:I29" si="0">SUM(G16:H16)</f>
        <v>2</v>
      </c>
      <c r="J16" s="46"/>
      <c r="K16" s="227"/>
      <c r="L16" s="238" t="s">
        <v>75</v>
      </c>
      <c r="M16" s="241">
        <f>SUM('Burg Stargard:x30'!M16)</f>
        <v>0</v>
      </c>
    </row>
    <row r="17" spans="1:13" ht="10.5" customHeight="1" x14ac:dyDescent="0.2">
      <c r="A17" s="90" t="s">
        <v>78</v>
      </c>
      <c r="B17" s="72">
        <f>SUM('Burg Stargard:x30'!B17)</f>
        <v>0</v>
      </c>
      <c r="C17" s="72">
        <f>SUM('Burg Stargard:x30'!C17)</f>
        <v>0</v>
      </c>
      <c r="D17" s="194">
        <f>SUM(B17:C17)</f>
        <v>0</v>
      </c>
      <c r="E17" s="21"/>
      <c r="F17" s="110">
        <v>7</v>
      </c>
      <c r="G17" s="75">
        <f>SUM('Burg Stargard:x30'!G17)</f>
        <v>4</v>
      </c>
      <c r="H17" s="75">
        <f>SUM('Burg Stargard:x30'!H17)</f>
        <v>2</v>
      </c>
      <c r="I17" s="75">
        <f t="shared" si="0"/>
        <v>6</v>
      </c>
      <c r="J17" s="46"/>
      <c r="K17" s="227"/>
      <c r="L17" s="238" t="s">
        <v>17</v>
      </c>
      <c r="M17" s="241">
        <f>SUM('Burg Stargard:x30'!M17)</f>
        <v>5</v>
      </c>
    </row>
    <row r="18" spans="1:13" ht="10.5" customHeight="1" x14ac:dyDescent="0.2">
      <c r="A18" s="121" t="s">
        <v>79</v>
      </c>
      <c r="B18" s="72">
        <f>SUM('Burg Stargard:x30'!B18)</f>
        <v>4</v>
      </c>
      <c r="C18" s="72">
        <f>SUM('Burg Stargard:x30'!C18)</f>
        <v>3</v>
      </c>
      <c r="D18" s="194">
        <f>SUM(B18:C18)</f>
        <v>7</v>
      </c>
      <c r="E18" s="21"/>
      <c r="F18" s="110">
        <v>8</v>
      </c>
      <c r="G18" s="75">
        <f>SUM('Burg Stargard:x30'!G18)</f>
        <v>4</v>
      </c>
      <c r="H18" s="75">
        <f>SUM('Burg Stargard:x30'!H18)</f>
        <v>3</v>
      </c>
      <c r="I18" s="75">
        <f t="shared" si="0"/>
        <v>7</v>
      </c>
      <c r="J18" s="46"/>
      <c r="K18" s="227"/>
      <c r="L18" s="238" t="s">
        <v>19</v>
      </c>
      <c r="M18" s="241">
        <f>SUM('Burg Stargard:x30'!M18)</f>
        <v>0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SUM('Burg Stargard:x30'!G19)</f>
        <v>7</v>
      </c>
      <c r="H19" s="75">
        <f>SUM('Burg Stargard:x30'!H19)</f>
        <v>2</v>
      </c>
      <c r="I19" s="75">
        <f t="shared" si="0"/>
        <v>9</v>
      </c>
      <c r="J19" s="46"/>
      <c r="K19" s="227"/>
      <c r="L19" s="238" t="s">
        <v>20</v>
      </c>
      <c r="M19" s="241">
        <f>SUM('Burg Stargard:x30'!M19)</f>
        <v>0</v>
      </c>
    </row>
    <row r="20" spans="1:13" ht="10.5" customHeight="1" x14ac:dyDescent="0.2">
      <c r="A20" s="90" t="s">
        <v>13</v>
      </c>
      <c r="B20" s="72">
        <f>SUM(B15+B17+B18)</f>
        <v>52</v>
      </c>
      <c r="C20" s="72">
        <f>SUM(C15+C17+C18)</f>
        <v>16</v>
      </c>
      <c r="D20" s="194">
        <f>SUM(D15:D18)</f>
        <v>68</v>
      </c>
      <c r="E20" s="21"/>
      <c r="F20" s="110">
        <v>10</v>
      </c>
      <c r="G20" s="75">
        <f>SUM('Burg Stargard:x30'!G20)</f>
        <v>6</v>
      </c>
      <c r="H20" s="75">
        <f>SUM('Burg Stargard:x30'!H20)</f>
        <v>3</v>
      </c>
      <c r="I20" s="75">
        <f t="shared" si="0"/>
        <v>9</v>
      </c>
      <c r="J20" s="46"/>
      <c r="K20" s="227"/>
      <c r="L20" s="238" t="s">
        <v>22</v>
      </c>
      <c r="M20" s="241">
        <f>SUM('Burg Stargard:x30'!M20)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SUM('Burg Stargard:x30'!G21)</f>
        <v>3</v>
      </c>
      <c r="H21" s="75">
        <f>SUM('Burg Stargard:x30'!H21)</f>
        <v>2</v>
      </c>
      <c r="I21" s="75">
        <f t="shared" si="0"/>
        <v>5</v>
      </c>
      <c r="J21" s="46"/>
      <c r="K21" s="227"/>
      <c r="L21" s="239" t="s">
        <v>80</v>
      </c>
      <c r="M21" s="241">
        <f>SUM('Burg Stargard:x30'!M21)</f>
        <v>0</v>
      </c>
    </row>
    <row r="22" spans="1:13" ht="10.5" customHeight="1" x14ac:dyDescent="0.2">
      <c r="A22" s="90" t="s">
        <v>16</v>
      </c>
      <c r="B22" s="72">
        <f>SUM('Burg Stargard:x30'!B22)</f>
        <v>0</v>
      </c>
      <c r="C22" s="72">
        <f>SUM('Burg Stargard:x30'!C22)</f>
        <v>0</v>
      </c>
      <c r="D22" s="194">
        <f>SUM(B22:C22)</f>
        <v>0</v>
      </c>
      <c r="E22" s="21"/>
      <c r="F22" s="110">
        <v>12</v>
      </c>
      <c r="G22" s="75">
        <f>SUM('Burg Stargard:x30'!G22)</f>
        <v>6</v>
      </c>
      <c r="H22" s="75">
        <f>SUM('Burg Stargard:x30'!H22)</f>
        <v>0</v>
      </c>
      <c r="I22" s="75">
        <f t="shared" si="0"/>
        <v>6</v>
      </c>
      <c r="J22" s="46"/>
      <c r="K22" s="227"/>
      <c r="L22" s="238" t="s">
        <v>23</v>
      </c>
      <c r="M22" s="241">
        <f>SUM('Burg Stargard:x30'!M22)</f>
        <v>0</v>
      </c>
    </row>
    <row r="23" spans="1:13" ht="10.5" customHeight="1" x14ac:dyDescent="0.2">
      <c r="A23" s="120" t="s">
        <v>1135</v>
      </c>
      <c r="B23" s="72">
        <f>SUM('Burg Stargard:x30'!B23)</f>
        <v>0</v>
      </c>
      <c r="C23" s="72">
        <f>SUM('Burg Stargard:x30'!C23)</f>
        <v>0</v>
      </c>
      <c r="D23" s="194">
        <f>SUM(B23:C23)</f>
        <v>0</v>
      </c>
      <c r="E23" s="21"/>
      <c r="F23" s="110">
        <v>13</v>
      </c>
      <c r="G23" s="75">
        <f>SUM('Burg Stargard:x30'!G23)</f>
        <v>6</v>
      </c>
      <c r="H23" s="75">
        <f>SUM('Burg Stargard:x30'!H23)</f>
        <v>2</v>
      </c>
      <c r="I23" s="75">
        <f t="shared" si="0"/>
        <v>8</v>
      </c>
      <c r="J23" s="46"/>
      <c r="K23" s="227"/>
      <c r="L23" s="240" t="s">
        <v>24</v>
      </c>
      <c r="M23" s="242">
        <f>SUM(M15:M22)</f>
        <v>5</v>
      </c>
    </row>
    <row r="24" spans="1:13" ht="10.5" customHeight="1" x14ac:dyDescent="0.2">
      <c r="A24" s="90" t="s">
        <v>18</v>
      </c>
      <c r="B24" s="72">
        <f>SUM('Burg Stargard:x30'!B24)</f>
        <v>5</v>
      </c>
      <c r="C24" s="72">
        <f>SUM('Burg Stargard:x30'!C24)</f>
        <v>0</v>
      </c>
      <c r="D24" s="194">
        <f>SUM(B24:C24)</f>
        <v>5</v>
      </c>
      <c r="E24" s="21"/>
      <c r="F24" s="110">
        <v>14</v>
      </c>
      <c r="G24" s="75">
        <f>SUM('Burg Stargard:x30'!G24)</f>
        <v>3</v>
      </c>
      <c r="H24" s="75">
        <f>SUM('Burg Stargard:x30'!H24)</f>
        <v>2</v>
      </c>
      <c r="I24" s="75">
        <f t="shared" si="0"/>
        <v>5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SUM('Burg Stargard:x30'!G25)</f>
        <v>4</v>
      </c>
      <c r="H25" s="75">
        <f>SUM('Burg Stargard:x30'!H25)</f>
        <v>0</v>
      </c>
      <c r="I25" s="75">
        <f t="shared" si="0"/>
        <v>4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47</v>
      </c>
      <c r="C26" s="72">
        <f>SUM(C20-C22-C24)</f>
        <v>16</v>
      </c>
      <c r="D26" s="194">
        <f>SUM(D20-D22-D24)</f>
        <v>63</v>
      </c>
      <c r="E26" s="21"/>
      <c r="F26" s="89">
        <v>16</v>
      </c>
      <c r="G26" s="75">
        <f>SUM('Burg Stargard:x30'!G26)</f>
        <v>1</v>
      </c>
      <c r="H26" s="75">
        <f>SUM('Burg Stargard:x30'!H26)</f>
        <v>0</v>
      </c>
      <c r="I26" s="75">
        <f>SUM(G26:H26)</f>
        <v>1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SUM('Burg Stargard:x30'!G27)</f>
        <v>0</v>
      </c>
      <c r="H27" s="75">
        <f>SUM('Burg Stargard:x30'!H27)</f>
        <v>0</v>
      </c>
      <c r="I27" s="75">
        <f t="shared" si="0"/>
        <v>0</v>
      </c>
      <c r="J27" s="46"/>
    </row>
    <row r="28" spans="1:13" ht="10.5" customHeight="1" x14ac:dyDescent="0.2">
      <c r="A28" s="226" t="s">
        <v>1148</v>
      </c>
      <c r="B28" s="75">
        <f>SUM('Burg Stargard:x30'!B28)</f>
        <v>0</v>
      </c>
      <c r="C28" s="246"/>
      <c r="D28" s="205"/>
      <c r="E28" s="21"/>
      <c r="F28" s="89">
        <v>18</v>
      </c>
      <c r="G28" s="75">
        <f>SUM('Burg Stargard:x30'!G28)</f>
        <v>0</v>
      </c>
      <c r="H28" s="75">
        <f>SUM('Burg Stargard:x30'!H28)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SUM('Burg Stargard:x30'!G29)</f>
        <v>0</v>
      </c>
      <c r="H29" s="75">
        <f>SUM('Burg Stargard:x30'!H29)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47</v>
      </c>
      <c r="H31" s="72">
        <f>SUM(H15:H29)</f>
        <v>16</v>
      </c>
      <c r="I31" s="72">
        <f>SUM(I15:I29)</f>
        <v>63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SUM('Burg Stargard:x30'!C34)</f>
        <v>0</v>
      </c>
      <c r="D34" s="75">
        <f>SUM(C10-C34)</f>
        <v>3</v>
      </c>
      <c r="E34" s="46"/>
      <c r="G34" s="81"/>
      <c r="H34" s="97" t="s">
        <v>25</v>
      </c>
      <c r="I34" s="73"/>
      <c r="J34" s="46"/>
      <c r="L34" s="75">
        <f>SUM('Burg Stargard:x30'!L34)</f>
        <v>3</v>
      </c>
      <c r="M34" s="75">
        <f>SUM(C10-L34)</f>
        <v>0</v>
      </c>
    </row>
    <row r="35" spans="1:13" ht="10.5" customHeight="1" x14ac:dyDescent="0.2">
      <c r="A35" s="82"/>
      <c r="B35" s="99" t="s">
        <v>1092</v>
      </c>
      <c r="C35" s="75">
        <f>SUM('Burg Stargard:x30'!C35)</f>
        <v>2</v>
      </c>
      <c r="D35" s="75">
        <f>SUM(C10-C35)</f>
        <v>1</v>
      </c>
      <c r="E35" s="46"/>
      <c r="G35" s="81"/>
      <c r="H35" s="97" t="s">
        <v>26</v>
      </c>
      <c r="I35" s="73"/>
      <c r="J35" s="46"/>
      <c r="L35" s="75">
        <f>SUM('Burg Stargard:x30'!L35)</f>
        <v>1</v>
      </c>
      <c r="M35" s="75">
        <f>SUM(C10-L35)</f>
        <v>2</v>
      </c>
    </row>
    <row r="36" spans="1:13" ht="10.5" customHeight="1" x14ac:dyDescent="0.2">
      <c r="A36" s="80"/>
      <c r="B36" s="191" t="s">
        <v>1093</v>
      </c>
      <c r="C36" s="75">
        <f>SUM('Burg Stargard:x30'!C36)</f>
        <v>0</v>
      </c>
      <c r="D36" s="75">
        <f>SUM(C10-C36)</f>
        <v>3</v>
      </c>
      <c r="E36" s="46"/>
      <c r="G36" s="81"/>
      <c r="H36" s="97" t="s">
        <v>27</v>
      </c>
      <c r="I36" s="73"/>
      <c r="J36" s="46"/>
      <c r="L36" s="75">
        <f>SUM('Burg Stargard:x30'!L36)</f>
        <v>3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SUM('Burg Stargard:x30'!C37)</f>
        <v>1</v>
      </c>
      <c r="D37" s="75">
        <f>SUM(C10-C37)</f>
        <v>2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SUM('Burg Stargard:x30'!L38)</f>
        <v>3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SUM('Burg Stargard:x30'!C40)</f>
        <v>0</v>
      </c>
      <c r="D40" s="3"/>
      <c r="E40" s="46"/>
      <c r="G40" s="81"/>
      <c r="H40" s="97" t="s">
        <v>31</v>
      </c>
      <c r="I40" s="73"/>
      <c r="J40" s="46"/>
      <c r="L40" s="75">
        <f>SUM('Burg Stargard:x30'!L40)</f>
        <v>0</v>
      </c>
      <c r="M40" s="75">
        <f>SUM(C10-L40)</f>
        <v>3</v>
      </c>
    </row>
    <row r="41" spans="1:13" ht="10.5" customHeight="1" x14ac:dyDescent="0.2">
      <c r="B41" s="87" t="s">
        <v>1133</v>
      </c>
      <c r="C41" s="75">
        <f>SUM('Burg Stargard:x30'!C41)</f>
        <v>0</v>
      </c>
      <c r="D41" s="3"/>
      <c r="E41" s="46"/>
      <c r="G41" s="81"/>
      <c r="H41" s="97" t="s">
        <v>32</v>
      </c>
      <c r="I41" s="73"/>
      <c r="J41" s="46"/>
      <c r="L41" s="75">
        <f>SUM('Burg Stargard:x30'!L41)</f>
        <v>2</v>
      </c>
      <c r="M41" s="75">
        <f>SUM(C10-L41)</f>
        <v>1</v>
      </c>
    </row>
    <row r="42" spans="1:13" ht="10.5" customHeight="1" x14ac:dyDescent="0.2">
      <c r="B42" s="87" t="s">
        <v>1134</v>
      </c>
      <c r="C42" s="75">
        <f>SUM('Burg Stargard:x30'!C42)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SUM('Burg Stargard:x30'!L43)</f>
        <v>1</v>
      </c>
      <c r="M43" s="75">
        <f>SUM(C10-L43)</f>
        <v>2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SUM('Burg Stargard:x30'!C46)</f>
        <v>17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SUM('Burg Stargard:x30'!L46)</f>
        <v>0</v>
      </c>
    </row>
    <row r="47" spans="1:13" ht="10.5" customHeight="1" x14ac:dyDescent="0.2">
      <c r="A47" s="40"/>
      <c r="B47" s="121" t="s">
        <v>85</v>
      </c>
      <c r="C47" s="75">
        <f>SUM('Burg Stargard:x30'!C47)</f>
        <v>6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SUM('Burg Stargard:x30'!L47)</f>
        <v>0</v>
      </c>
    </row>
    <row r="48" spans="1:13" ht="10.5" customHeight="1" x14ac:dyDescent="0.2">
      <c r="A48" s="48"/>
      <c r="B48" s="121" t="s">
        <v>87</v>
      </c>
      <c r="C48" s="75">
        <f>SUM('Burg Stargard:x30'!C48)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SUM('Burg Stargard:x30'!L48)</f>
        <v>1</v>
      </c>
    </row>
    <row r="49" spans="1:13" ht="10.5" customHeight="1" x14ac:dyDescent="0.2">
      <c r="A49" s="48"/>
      <c r="B49" s="237" t="s">
        <v>89</v>
      </c>
      <c r="C49" s="75">
        <f>SUM('Burg Stargard:x30'!C49)</f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SUM('Burg Stargard:x30'!L49)</f>
        <v>2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SUM('Burg Stargard:x30'!H52)</f>
        <v>66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SUM('Burg Stargard:x30'!B53)</f>
        <v>10</v>
      </c>
      <c r="C53" s="105" t="s">
        <v>37</v>
      </c>
      <c r="D53" s="46"/>
      <c r="E53" s="46"/>
      <c r="G53" s="85"/>
      <c r="H53" s="75">
        <f>SUM('Burg Stargard:x30'!H53)</f>
        <v>54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SUM('Burg Stargard:x30'!B61)+'Std für ü. ö. Ausschüsse'!B7</f>
        <v>34</v>
      </c>
      <c r="D61" s="89">
        <f>SUM('Burg Stargard:x30'!D61)+'Std für ü. ö. Ausschüsse'!C7</f>
        <v>10</v>
      </c>
      <c r="E61" s="90"/>
      <c r="G61" s="89">
        <f>SUM('Burg Stargard:x30'!G61)+'Std für ü. ö. Ausschüsse'!D7</f>
        <v>8</v>
      </c>
      <c r="H61" s="89">
        <f>SUM('Burg Stargard:x30'!H61)+'Std für ü. ö. Ausschüsse'!F7</f>
        <v>0</v>
      </c>
      <c r="I61" s="89">
        <f>SUM('Burg Stargard:x30'!I61)+'Std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SUM('Burg Stargard:x30'!B62)+'Std für ü. ö. Ausschüsse'!B8</f>
        <v>20</v>
      </c>
      <c r="D62" s="89">
        <f>SUM('Burg Stargard:x30'!D62)+'Std für ü. ö. Ausschüsse'!C8</f>
        <v>75</v>
      </c>
      <c r="E62" s="90"/>
      <c r="G62" s="89">
        <f>SUM('Burg Stargard:x30'!G62)+'Std für ü. ö. Ausschüsse'!D8</f>
        <v>22</v>
      </c>
      <c r="H62" s="89">
        <f>SUM('Burg Stargard:x30'!H62)+'Std für ü. ö. Ausschüsse'!F8</f>
        <v>0</v>
      </c>
      <c r="I62" s="89">
        <f>SUM('Burg Stargard:x30'!I62)+'Std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SUM('Burg Stargard:x30'!B63)+'Std für ü. ö. Ausschüsse'!B9</f>
        <v>0</v>
      </c>
      <c r="D63" s="89">
        <f>SUM('Burg Stargard:x30'!D63)+'Std für ü. ö. Ausschüsse'!C9</f>
        <v>153</v>
      </c>
      <c r="E63" s="90"/>
      <c r="G63" s="89">
        <f>SUM('Burg Stargard:x30'!G63)+'Std für ü. ö. Ausschüsse'!D9</f>
        <v>11</v>
      </c>
      <c r="H63" s="89">
        <f>SUM('Burg Stargard:x30'!H63)+'Std für ü. ö. Ausschüsse'!F9</f>
        <v>0</v>
      </c>
      <c r="I63" s="89">
        <f>SUM('Burg Stargard:x30'!I63)+'Std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54</v>
      </c>
      <c r="D64" s="193">
        <f>SUM(D61:D63)</f>
        <v>238</v>
      </c>
      <c r="E64" s="121"/>
      <c r="G64" s="193">
        <f>SUM(G61:G63)</f>
        <v>41</v>
      </c>
      <c r="H64" s="193">
        <f>SUM(H61:H63)</f>
        <v>0</v>
      </c>
      <c r="I64" s="193">
        <f>SUM(I61:I63)</f>
        <v>0</v>
      </c>
      <c r="J64" s="31"/>
      <c r="L64" s="194">
        <f>SUM(B64:I64)</f>
        <v>333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SUM('Burg Stargard:x30'!B68)</f>
        <v>0</v>
      </c>
      <c r="C68" s="75">
        <f>SUM('Burg Stargard:x30'!C68)</f>
        <v>0</v>
      </c>
      <c r="D68" s="75">
        <f>SUM('Burg Stargard:x30'!D68)</f>
        <v>2</v>
      </c>
      <c r="E68" s="3"/>
      <c r="F68" s="75">
        <f>SUM('Burg Stargard:x30'!F68)</f>
        <v>1</v>
      </c>
      <c r="G68" s="75">
        <f>SUM('Burg Stargard:x30'!G68)</f>
        <v>0</v>
      </c>
      <c r="H68" s="75">
        <f>SUM('Burg Stargard:x30'!H68)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SUM('Burg Stargard:x30'!B71)</f>
        <v>11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SUM('Burg Stargard:x30'!B73)</f>
        <v>25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SUM('Burg Stargard:x30'!B74)</f>
        <v>180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Kohl</v>
      </c>
      <c r="C76" s="62"/>
      <c r="D76" s="62"/>
      <c r="F76" s="34" t="s">
        <v>57</v>
      </c>
      <c r="G76" s="17" t="str">
        <f xml:space="preserve"> liesmich!$E$23</f>
        <v>Holger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UbRvgvcMprPVBopPSNc5QzBbLCa4HVb2sS9J/NvGolTBx24XOiVsa7SM4L89FT0/5Vr7c6YuNLmbF/XHM9TNIQ==" saltValue="eW+YWdLl/E9f2JleWyMdRg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1167</v>
      </c>
      <c r="C4" s="100"/>
      <c r="D4" s="100"/>
      <c r="E4" s="21"/>
      <c r="G4" s="101"/>
      <c r="H4" s="214" t="s">
        <v>69</v>
      </c>
      <c r="I4" s="21"/>
      <c r="J4" s="21"/>
      <c r="K4" s="100" t="s">
        <v>1167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1171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33</v>
      </c>
      <c r="C15" s="110">
        <v>10</v>
      </c>
      <c r="D15" s="194">
        <v>43</v>
      </c>
      <c r="E15" s="21"/>
      <c r="F15" s="89" t="s">
        <v>1131</v>
      </c>
      <c r="G15" s="75">
        <v>1</v>
      </c>
      <c r="H15" s="75">
        <v>0</v>
      </c>
      <c r="I15" s="75">
        <v>1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2</v>
      </c>
      <c r="H16" s="75">
        <v>0</v>
      </c>
      <c r="I16" s="75">
        <v>2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3</v>
      </c>
      <c r="H17" s="75">
        <v>1</v>
      </c>
      <c r="I17" s="75">
        <v>4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4</v>
      </c>
      <c r="C18" s="194">
        <v>3</v>
      </c>
      <c r="D18" s="194">
        <v>7</v>
      </c>
      <c r="E18" s="21"/>
      <c r="F18" s="110">
        <v>8</v>
      </c>
      <c r="G18" s="75">
        <v>3</v>
      </c>
      <c r="H18" s="75">
        <v>3</v>
      </c>
      <c r="I18" s="75">
        <v>6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5</v>
      </c>
      <c r="H19" s="75">
        <v>2</v>
      </c>
      <c r="I19" s="75">
        <v>7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37</v>
      </c>
      <c r="C20" s="194">
        <v>13</v>
      </c>
      <c r="D20" s="194">
        <v>50</v>
      </c>
      <c r="E20" s="21"/>
      <c r="F20" s="110">
        <v>10</v>
      </c>
      <c r="G20" s="75">
        <v>5</v>
      </c>
      <c r="H20" s="75">
        <v>3</v>
      </c>
      <c r="I20" s="75">
        <v>8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3</v>
      </c>
      <c r="H21" s="75">
        <v>2</v>
      </c>
      <c r="I21" s="75">
        <v>5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6</v>
      </c>
      <c r="H22" s="75">
        <v>0</v>
      </c>
      <c r="I22" s="75">
        <v>6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3</v>
      </c>
      <c r="H23" s="75">
        <v>1</v>
      </c>
      <c r="I23" s="75">
        <v>4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2</v>
      </c>
      <c r="H24" s="75">
        <v>1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4</v>
      </c>
      <c r="H25" s="75">
        <v>0</v>
      </c>
      <c r="I25" s="75">
        <v>4</v>
      </c>
      <c r="J25" s="46"/>
    </row>
    <row r="26" spans="1:13" ht="10.9" customHeight="1" x14ac:dyDescent="0.2">
      <c r="A26" s="213" t="s">
        <v>1175</v>
      </c>
      <c r="B26" s="194">
        <v>37</v>
      </c>
      <c r="C26" s="194">
        <v>13</v>
      </c>
      <c r="D26" s="194">
        <v>50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37</v>
      </c>
      <c r="H31" s="72">
        <v>13</v>
      </c>
      <c r="I31" s="72">
        <v>50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4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5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36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10</v>
      </c>
      <c r="C53" s="105" t="s">
        <v>37</v>
      </c>
      <c r="D53" s="46"/>
      <c r="E53" s="46"/>
      <c r="G53" s="121"/>
      <c r="H53" s="193">
        <v>36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24</v>
      </c>
      <c r="D61" s="110">
        <v>10</v>
      </c>
      <c r="E61" s="52"/>
      <c r="G61" s="110">
        <v>8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20</v>
      </c>
      <c r="D62" s="110">
        <v>15</v>
      </c>
      <c r="E62" s="52"/>
      <c r="G62" s="110">
        <v>10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8</v>
      </c>
      <c r="E63" s="52"/>
      <c r="G63" s="110">
        <v>11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44</v>
      </c>
      <c r="D64" s="194">
        <v>33</v>
      </c>
      <c r="E64" s="52"/>
      <c r="G64" s="194">
        <v>29</v>
      </c>
      <c r="H64" s="194">
        <v>0</v>
      </c>
      <c r="I64" s="194">
        <v>0</v>
      </c>
      <c r="J64" s="46"/>
      <c r="L64" s="194">
        <v>106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9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13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72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1161</v>
      </c>
      <c r="C76" s="170"/>
      <c r="D76" s="170"/>
      <c r="E76" s="46"/>
      <c r="F76" s="25" t="s">
        <v>57</v>
      </c>
      <c r="G76" s="171" t="s">
        <v>1187</v>
      </c>
      <c r="H76" s="171"/>
      <c r="I76" s="171"/>
      <c r="J76" s="46"/>
      <c r="K76" s="25" t="s">
        <v>58</v>
      </c>
      <c r="L76" s="170" t="s">
        <v>1188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1189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1191</v>
      </c>
      <c r="D78" s="174"/>
      <c r="E78" s="49"/>
      <c r="F78" s="173"/>
      <c r="G78" s="173" t="s">
        <v>1192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1193</v>
      </c>
    </row>
  </sheetData>
  <sheetProtection algorithmName="SHA-512" hashValue="SNLz5SF8/M13awFqbyNviyQn65gI88pphQy5CmCanpHUlVgUqa6DdKHChAcT4uYrAPpc/0ouJafYNmDZ3PfdSw==" saltValue="bJ06MSVH552YcTthAmqDPA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1194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1195</v>
      </c>
      <c r="C4" s="100"/>
      <c r="D4" s="100"/>
      <c r="E4" s="21"/>
      <c r="G4" s="101"/>
      <c r="H4" s="214" t="s">
        <v>69</v>
      </c>
      <c r="I4" s="21"/>
      <c r="J4" s="21"/>
      <c r="K4" s="100" t="s">
        <v>1195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1196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5</v>
      </c>
      <c r="C15" s="110">
        <v>0</v>
      </c>
      <c r="D15" s="194">
        <v>5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5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5</v>
      </c>
      <c r="C20" s="194">
        <v>0</v>
      </c>
      <c r="D20" s="194">
        <v>5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5</v>
      </c>
    </row>
    <row r="24" spans="1:13" ht="10.9" customHeight="1" x14ac:dyDescent="0.2">
      <c r="A24" s="90" t="s">
        <v>18</v>
      </c>
      <c r="B24" s="110">
        <v>5</v>
      </c>
      <c r="C24" s="110">
        <v>0</v>
      </c>
      <c r="D24" s="194">
        <v>5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0</v>
      </c>
      <c r="C26" s="194">
        <v>0</v>
      </c>
      <c r="D26" s="194"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0</v>
      </c>
      <c r="H31" s="72">
        <v>0</v>
      </c>
      <c r="I31" s="72"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73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1197</v>
      </c>
      <c r="C76" s="170"/>
      <c r="D76" s="170"/>
      <c r="E76" s="46"/>
      <c r="F76" s="25" t="s">
        <v>57</v>
      </c>
      <c r="G76" s="171" t="s">
        <v>1198</v>
      </c>
      <c r="H76" s="171"/>
      <c r="I76" s="171"/>
      <c r="J76" s="46"/>
      <c r="K76" s="25" t="s">
        <v>58</v>
      </c>
      <c r="L76" s="170" t="s">
        <v>1199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1189</v>
      </c>
      <c r="M77" s="204"/>
    </row>
    <row r="78" spans="1:13" ht="10.9" customHeight="1" thickBot="1" x14ac:dyDescent="0.25">
      <c r="A78" s="25" t="s">
        <v>62</v>
      </c>
      <c r="B78" s="173" t="s">
        <v>1200</v>
      </c>
      <c r="C78" s="174" t="s">
        <v>1195</v>
      </c>
      <c r="D78" s="174"/>
      <c r="E78" s="49"/>
      <c r="F78" s="173"/>
      <c r="G78" s="173" t="s">
        <v>1201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1193</v>
      </c>
    </row>
  </sheetData>
  <sheetProtection algorithmName="SHA-512" hashValue="Lxhg41pS24wrrhX3iU4bNdmn1BJL+FHQ5D8SjynbavhC+8nVpC8IM8BvehkYau+A+dLiib/orfyXxJ44dZ0JmA==" saltValue="M3jM1itPJtOHQLmIgmTi6Q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1203</v>
      </c>
      <c r="C4" s="100"/>
      <c r="D4" s="100"/>
      <c r="E4" s="21"/>
      <c r="G4" s="101"/>
      <c r="H4" s="214" t="s">
        <v>69</v>
      </c>
      <c r="I4" s="21"/>
      <c r="J4" s="21"/>
      <c r="K4" s="100" t="s">
        <v>1204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1205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1206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10</v>
      </c>
      <c r="C15" s="110">
        <v>3</v>
      </c>
      <c r="D15" s="194">
        <v>13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1</v>
      </c>
      <c r="H17" s="75">
        <v>1</v>
      </c>
      <c r="I17" s="75">
        <v>2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10</v>
      </c>
      <c r="C20" s="194">
        <v>3</v>
      </c>
      <c r="D20" s="194">
        <v>13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3</v>
      </c>
      <c r="H23" s="75">
        <v>1</v>
      </c>
      <c r="I23" s="75">
        <v>4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10</v>
      </c>
      <c r="C26" s="194">
        <v>3</v>
      </c>
      <c r="D26" s="194">
        <v>13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10</v>
      </c>
      <c r="H31" s="72">
        <v>3</v>
      </c>
      <c r="I31" s="72">
        <v>13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13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18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60</v>
      </c>
      <c r="E62" s="52"/>
      <c r="G62" s="110">
        <v>12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145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10</v>
      </c>
      <c r="D64" s="194">
        <v>205</v>
      </c>
      <c r="E64" s="52"/>
      <c r="G64" s="194">
        <v>12</v>
      </c>
      <c r="H64" s="194">
        <v>0</v>
      </c>
      <c r="I64" s="194">
        <v>0</v>
      </c>
      <c r="J64" s="46"/>
      <c r="L64" s="194">
        <v>227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35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1207</v>
      </c>
      <c r="C76" s="170"/>
      <c r="D76" s="170"/>
      <c r="E76" s="46"/>
      <c r="F76" s="25" t="s">
        <v>57</v>
      </c>
      <c r="G76" s="171" t="s">
        <v>1208</v>
      </c>
      <c r="H76" s="171"/>
      <c r="I76" s="171"/>
      <c r="J76" s="46"/>
      <c r="K76" s="25" t="s">
        <v>58</v>
      </c>
      <c r="L76" s="170" t="s">
        <v>1209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1210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1211</v>
      </c>
      <c r="D78" s="174"/>
      <c r="E78" s="49"/>
      <c r="F78" s="173"/>
      <c r="G78" s="173" t="s">
        <v>1212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1193</v>
      </c>
    </row>
  </sheetData>
  <sheetProtection algorithmName="SHA-512" hashValue="oX97muPjuMzMmEPtgMU5QFwrffbMSPG+ILXbvnKMWue4CtacaHZl15yGq2+vL6Nx6Qg72bT0YMJxm+dYKLg7Ew==" saltValue="p9ASyWa6wPtLxSXwiW+r+A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Stargarder 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Burg Stargard</vt:lpstr>
      <vt:lpstr>Lindetal</vt:lpstr>
      <vt:lpstr>Rowa - Groß Nemerow</vt:lpstr>
      <vt:lpstr>x4</vt:lpstr>
      <vt:lpstr>x5</vt:lpstr>
      <vt:lpstr>x6</vt:lpstr>
      <vt:lpstr>x7</vt:lpstr>
      <vt:lpstr>x8</vt:lpstr>
      <vt:lpstr>x9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2023-01-01T12:06:00Z</dcterms:modified>
</cp:coreProperties>
</file>